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99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<sst xmlns="http://schemas.openxmlformats.org/spreadsheetml/2006/main" count="146" uniqueCount="37">
  <si>
    <t>ICU Level</t>
  </si>
  <si>
    <t>ICU 30-Day SMR</t>
  </si>
  <si>
    <t>MD COSTS/Unique</t>
  </si>
  <si>
    <t>Direct Care Costs/Unique</t>
  </si>
  <si>
    <t>Non-direct Costs/Unique</t>
  </si>
  <si>
    <t xml:space="preserve">Correlation Coefficients </t>
  </si>
  <si>
    <t/>
  </si>
  <si>
    <t>ICU SMR</t>
  </si>
  <si>
    <t>AC SMR</t>
  </si>
  <si>
    <t>Drug</t>
  </si>
  <si>
    <t>Lab</t>
  </si>
  <si>
    <t>MD</t>
  </si>
  <si>
    <t>RN</t>
  </si>
  <si>
    <t>Direct</t>
  </si>
  <si>
    <t>Non-direct</t>
  </si>
  <si>
    <t>Average</t>
  </si>
  <si>
    <t>SD</t>
  </si>
  <si>
    <t>N</t>
  </si>
  <si>
    <t>SEM</t>
  </si>
  <si>
    <t>ICU OMELOS</t>
  </si>
  <si>
    <t>Readmission Rate</t>
  </si>
  <si>
    <t>Total</t>
  </si>
  <si>
    <t>X-ray</t>
  </si>
  <si>
    <t>Other</t>
  </si>
  <si>
    <t>AC OMELOS</t>
  </si>
  <si>
    <t>Acute Care (AC) OMELOS</t>
  </si>
  <si>
    <t>Acute Care (AC) 30-Day SMR</t>
  </si>
  <si>
    <t>All Other Direct Care Staff Costs/Unique</t>
  </si>
  <si>
    <t>Drug Costs/Unique</t>
  </si>
  <si>
    <t>Lab Costs/Unique</t>
  </si>
  <si>
    <t>X-ray Costs/Unique</t>
  </si>
  <si>
    <t>RN Costs/Unique</t>
  </si>
  <si>
    <t>Total Costs/Unique</t>
  </si>
  <si>
    <t>Site ID</t>
  </si>
  <si>
    <t>For p=0.05 with an N=105 r=0.1918</t>
  </si>
  <si>
    <t>For p=0.05 with an N=98 r=0.1986</t>
  </si>
  <si>
    <t xml:space="preserve">Appendix 1. Clinical outcomes and expenses with correlation coefficients.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</si>
</sst>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Font="1" applyFill="1" applyBorder="1" applyAlignment="1">
      <alignment horizontal="center" shrinkToFit="1"/>
    </xf>
    <xf numFmtId="0" fontId="0" fillId="2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0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3" fillId="2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4"/>
  <sheetViews>
    <sheetView tabSelected="1" workbookViewId="0" topLeftCell="Q1">
      <selection activeCell="R23" sqref="R23"/>
    </sheetView>
  </sheetViews>
  <sheetFormatPr defaultColWidth="9.140625" defaultRowHeight="12.75"/>
  <cols>
    <col min="1" max="1" width="9.57421875" style="18" customWidth="1"/>
    <col min="2" max="2" width="8.00390625" style="18" customWidth="1"/>
    <col min="3" max="5" width="9.421875" style="18" customWidth="1"/>
    <col min="6" max="6" width="8.7109375" style="18" customWidth="1"/>
    <col min="7" max="7" width="11.421875" style="19" customWidth="1"/>
    <col min="8" max="8" width="11.57421875" style="18" customWidth="1"/>
    <col min="9" max="9" width="12.421875" style="18" customWidth="1"/>
    <col min="10" max="10" width="12.140625" style="18" customWidth="1"/>
    <col min="11" max="11" width="11.7109375" style="18" customWidth="1"/>
    <col min="12" max="12" width="13.00390625" style="39" customWidth="1"/>
    <col min="13" max="13" width="12.7109375" style="39" customWidth="1"/>
    <col min="14" max="14" width="13.00390625" style="40" customWidth="1"/>
    <col min="15" max="15" width="12.140625" style="39" customWidth="1"/>
    <col min="16" max="16" width="12.57421875" style="39" customWidth="1"/>
    <col min="18" max="18" width="17.57421875" style="4" customWidth="1"/>
    <col min="19" max="19" width="9.140625" style="4" customWidth="1"/>
    <col min="20" max="20" width="8.28125" style="0" customWidth="1"/>
    <col min="21" max="21" width="7.8515625" style="0" customWidth="1"/>
    <col min="22" max="22" width="12.7109375" style="0" customWidth="1"/>
    <col min="23" max="23" width="12.57421875" style="0" customWidth="1"/>
    <col min="24" max="24" width="16.421875" style="0" customWidth="1"/>
    <col min="25" max="25" width="7.421875" style="0" customWidth="1"/>
    <col min="26" max="26" width="7.00390625" style="0" customWidth="1"/>
    <col min="27" max="27" width="7.140625" style="0" customWidth="1"/>
    <col min="28" max="28" width="7.7109375" style="0" customWidth="1"/>
    <col min="29" max="29" width="6.8515625" style="0" customWidth="1"/>
    <col min="30" max="30" width="7.28125" style="0" customWidth="1"/>
    <col min="31" max="32" width="7.140625" style="0" customWidth="1"/>
  </cols>
  <sheetData>
    <row r="1" spans="1:16" ht="12.75">
      <c r="A1" s="43" t="s">
        <v>36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8" ht="40.5" customHeight="1">
      <c r="A2" s="7" t="s">
        <v>33</v>
      </c>
      <c r="B2" s="6" t="s">
        <v>0</v>
      </c>
      <c r="C2" s="1" t="s">
        <v>1</v>
      </c>
      <c r="D2" s="1" t="s">
        <v>26</v>
      </c>
      <c r="E2" s="7" t="s">
        <v>19</v>
      </c>
      <c r="F2" s="7" t="s">
        <v>25</v>
      </c>
      <c r="G2" s="8" t="s">
        <v>20</v>
      </c>
      <c r="H2" s="1" t="s">
        <v>32</v>
      </c>
      <c r="I2" s="1" t="s">
        <v>28</v>
      </c>
      <c r="J2" s="1" t="s">
        <v>29</v>
      </c>
      <c r="K2" s="1" t="s">
        <v>30</v>
      </c>
      <c r="L2" s="2" t="s">
        <v>2</v>
      </c>
      <c r="M2" s="3" t="s">
        <v>31</v>
      </c>
      <c r="N2" s="27" t="s">
        <v>27</v>
      </c>
      <c r="O2" s="3" t="s">
        <v>3</v>
      </c>
      <c r="P2" s="3" t="s">
        <v>4</v>
      </c>
      <c r="R2" t="s">
        <v>5</v>
      </c>
    </row>
    <row r="3" spans="1:33" ht="14.25" customHeight="1">
      <c r="A3" s="9">
        <v>1</v>
      </c>
      <c r="B3" s="9">
        <v>2</v>
      </c>
      <c r="C3" s="10">
        <v>1.2</v>
      </c>
      <c r="D3" s="10">
        <v>1.18</v>
      </c>
      <c r="E3" s="10">
        <v>-0.61</v>
      </c>
      <c r="F3" s="10">
        <v>-0.4</v>
      </c>
      <c r="G3" s="10">
        <v>13.12</v>
      </c>
      <c r="H3" s="31" t="s">
        <v>6</v>
      </c>
      <c r="I3" s="31" t="s">
        <v>6</v>
      </c>
      <c r="J3" s="31" t="s">
        <v>6</v>
      </c>
      <c r="K3" s="31" t="s">
        <v>6</v>
      </c>
      <c r="L3" s="32"/>
      <c r="M3" s="32"/>
      <c r="N3" s="33"/>
      <c r="O3" s="32"/>
      <c r="P3" s="32"/>
      <c r="R3" s="5"/>
      <c r="S3" s="6" t="s">
        <v>0</v>
      </c>
      <c r="T3" s="1" t="s">
        <v>7</v>
      </c>
      <c r="U3" s="1" t="s">
        <v>8</v>
      </c>
      <c r="V3" s="7" t="s">
        <v>19</v>
      </c>
      <c r="W3" s="7" t="s">
        <v>24</v>
      </c>
      <c r="X3" s="8" t="s">
        <v>20</v>
      </c>
      <c r="Y3" s="1" t="s">
        <v>21</v>
      </c>
      <c r="Z3" s="1" t="s">
        <v>9</v>
      </c>
      <c r="AA3" s="1" t="s">
        <v>10</v>
      </c>
      <c r="AB3" s="1" t="s">
        <v>22</v>
      </c>
      <c r="AC3" s="2" t="s">
        <v>11</v>
      </c>
      <c r="AD3" s="3" t="s">
        <v>12</v>
      </c>
      <c r="AE3" s="27" t="s">
        <v>23</v>
      </c>
      <c r="AF3" s="3" t="s">
        <v>13</v>
      </c>
      <c r="AG3" s="3" t="s">
        <v>14</v>
      </c>
    </row>
    <row r="4" spans="1:33" ht="12.75">
      <c r="A4" s="9">
        <v>2</v>
      </c>
      <c r="B4" s="9">
        <v>1</v>
      </c>
      <c r="C4" s="10">
        <v>1</v>
      </c>
      <c r="D4" s="10">
        <v>1.15</v>
      </c>
      <c r="E4" s="10">
        <v>0.41</v>
      </c>
      <c r="F4" s="10">
        <v>0.02</v>
      </c>
      <c r="G4" s="11">
        <v>12.46</v>
      </c>
      <c r="H4" s="31">
        <v>5419.19</v>
      </c>
      <c r="I4" s="31">
        <v>803.62</v>
      </c>
      <c r="J4" s="31">
        <v>170.22</v>
      </c>
      <c r="K4" s="31">
        <v>167.16</v>
      </c>
      <c r="L4" s="32">
        <v>721.93378125</v>
      </c>
      <c r="M4" s="32">
        <v>774.2077</v>
      </c>
      <c r="N4" s="33">
        <f>L4*M4*0.001</f>
        <v>558.9266923338657</v>
      </c>
      <c r="O4" s="32">
        <f>I4+J4+K4+L4+M4+N4</f>
        <v>3196.068173583866</v>
      </c>
      <c r="P4" s="32">
        <f>H4-O4</f>
        <v>2223.1218264161334</v>
      </c>
      <c r="R4" s="20" t="s">
        <v>0</v>
      </c>
      <c r="S4" s="28"/>
      <c r="T4" s="28">
        <f>CORREL(B3:B130,C3:C130)</f>
        <v>0.3014732160116013</v>
      </c>
      <c r="U4" s="28">
        <f>CORREL(B3:B130,D3:D130)</f>
        <v>0.16712022680695743</v>
      </c>
      <c r="V4" s="28">
        <f>CORREL(B3:B130,E3:E130)</f>
        <v>-0.20320916824165364</v>
      </c>
      <c r="W4" s="28">
        <f>CORREL(B3:B130,F3:F130)</f>
        <v>-0.04259915701179472</v>
      </c>
      <c r="X4" s="28">
        <f>CORREL(B3:B130,G3:G130)</f>
        <v>-0.41114222932578026</v>
      </c>
      <c r="Y4" s="28">
        <f>CORREL(B3:B130,H3:H130)</f>
        <v>-0.6386545070670574</v>
      </c>
      <c r="Z4" s="28">
        <f>CORREL(B3:B130,I3:I130)</f>
        <v>-0.644107330026194</v>
      </c>
      <c r="AA4" s="28">
        <f>CORREL(B3:B130,J3:J130)</f>
        <v>-0.7591379281628915</v>
      </c>
      <c r="AB4" s="28">
        <f>CORREL(B3:B130,K3:K130)</f>
        <v>-0.6679598359915738</v>
      </c>
      <c r="AC4" s="28">
        <f>CORREL(B3:B130,L3:L130)</f>
        <v>-0.6428339065280976</v>
      </c>
      <c r="AD4" s="28">
        <f>CORREL(B3:B130,M3:M130)</f>
        <v>-0.5537077379221084</v>
      </c>
      <c r="AE4" s="28">
        <f>CORREL(B3:B130,N3:N130)</f>
        <v>-0.5429972129728441</v>
      </c>
      <c r="AF4" s="28">
        <f>CORREL(B3:B130,O3:O130)</f>
        <v>-0.6530727999304957</v>
      </c>
      <c r="AG4" s="28">
        <f>CORREL(B3:B130,P3:P130)</f>
        <v>-0.2799046383759546</v>
      </c>
    </row>
    <row r="5" spans="1:33" ht="12.75">
      <c r="A5" s="9">
        <v>3</v>
      </c>
      <c r="B5" s="9">
        <v>4</v>
      </c>
      <c r="C5" s="10">
        <v>1.13</v>
      </c>
      <c r="D5" s="10">
        <v>0.98</v>
      </c>
      <c r="E5" s="10">
        <v>-0.4</v>
      </c>
      <c r="F5" s="10">
        <v>0.71</v>
      </c>
      <c r="G5" s="11">
        <v>12.57</v>
      </c>
      <c r="H5" s="31">
        <v>5820.91</v>
      </c>
      <c r="I5" s="31">
        <v>862.99</v>
      </c>
      <c r="J5" s="31">
        <v>142.22</v>
      </c>
      <c r="K5" s="31">
        <v>129.27</v>
      </c>
      <c r="L5" s="32">
        <v>507.52957000000004</v>
      </c>
      <c r="M5" s="32">
        <v>779.8592305263157</v>
      </c>
      <c r="N5" s="33">
        <f aca="true" t="shared" si="0" ref="N5:N68">L5*M5*0.001</f>
        <v>395.8016199295519</v>
      </c>
      <c r="O5" s="32">
        <f aca="true" t="shared" si="1" ref="O5:O68">I5+J5+K5+L5+M5+N5</f>
        <v>2817.6704204558678</v>
      </c>
      <c r="P5" s="32">
        <f aca="true" t="shared" si="2" ref="P5:P68">H5-O5</f>
        <v>3003.239579544132</v>
      </c>
      <c r="R5" s="21" t="s">
        <v>7</v>
      </c>
      <c r="S5" s="28">
        <v>0.3014732160116013</v>
      </c>
      <c r="T5" s="28"/>
      <c r="U5" s="28">
        <f>CORREL(C3:C130,D3:D130)</f>
        <v>0.776808083863217</v>
      </c>
      <c r="V5" s="28">
        <f>CORREL(C3:C130,E3:E130)</f>
        <v>-0.1552891936275363</v>
      </c>
      <c r="W5" s="28">
        <f>CORREL(C3:C130,F3:F130)</f>
        <v>-0.20611124664017433</v>
      </c>
      <c r="X5" s="28">
        <f>CORREL(C3:C130,G3:G130)</f>
        <v>0.04632864152592696</v>
      </c>
      <c r="Y5" s="28">
        <f>CORREL(C3:C130,H3:H130)</f>
        <v>-0.27786362174014867</v>
      </c>
      <c r="Z5" s="28">
        <f>CORREL(C3:C130,I3:I130)</f>
        <v>0.017573198581761564</v>
      </c>
      <c r="AA5" s="28">
        <f>CORREL(C3:C130,J3:J130)</f>
        <v>-0.2778499094653871</v>
      </c>
      <c r="AB5" s="28">
        <f>CORREL(C3:C130,K3:K130)</f>
        <v>-0.26211721158300944</v>
      </c>
      <c r="AC5" s="28">
        <f>CORREL(C3:C130,L3:L130)</f>
        <v>-0.29910881119391364</v>
      </c>
      <c r="AD5" s="28">
        <f>CORREL(C3:C130,M3:M130)</f>
        <v>-0.27177269686467204</v>
      </c>
      <c r="AE5" s="28">
        <f>CORREL(C3:C130,N3:N130)</f>
        <v>-0.3237711395993073</v>
      </c>
      <c r="AF5" s="28">
        <f>CORREL(C3:C130,O3:O130)</f>
        <v>-0.28880929009429424</v>
      </c>
      <c r="AG5" s="28">
        <f>CORREL(C3:C130,P3:P130)</f>
        <v>-0.11199196262311002</v>
      </c>
    </row>
    <row r="6" spans="1:33" ht="12.75">
      <c r="A6" s="9">
        <v>4</v>
      </c>
      <c r="B6" s="9">
        <v>4</v>
      </c>
      <c r="C6" s="10">
        <v>0.8</v>
      </c>
      <c r="D6" s="10">
        <v>0.9</v>
      </c>
      <c r="E6" s="10">
        <v>-1.52</v>
      </c>
      <c r="F6" s="10">
        <v>-0.68</v>
      </c>
      <c r="G6" s="11">
        <v>9.86</v>
      </c>
      <c r="H6" s="31">
        <v>3975.8</v>
      </c>
      <c r="I6" s="31">
        <v>738.06</v>
      </c>
      <c r="J6" s="31">
        <v>108.4</v>
      </c>
      <c r="K6" s="31">
        <v>55.01</v>
      </c>
      <c r="L6" s="32">
        <v>258.81462999999997</v>
      </c>
      <c r="M6" s="32">
        <v>315.6778305882353</v>
      </c>
      <c r="N6" s="33">
        <f t="shared" si="0"/>
        <v>81.7020409228968</v>
      </c>
      <c r="O6" s="32">
        <f t="shared" si="1"/>
        <v>1557.6645015111321</v>
      </c>
      <c r="P6" s="32">
        <f t="shared" si="2"/>
        <v>2418.135498488868</v>
      </c>
      <c r="R6" s="21" t="s">
        <v>8</v>
      </c>
      <c r="S6" s="28">
        <v>0.16712022680695743</v>
      </c>
      <c r="T6" s="28">
        <v>0.776808083863217</v>
      </c>
      <c r="U6" s="28"/>
      <c r="V6" s="28">
        <f>CORREL(D3:D130,E3:E130)</f>
        <v>-0.0016313454420754114</v>
      </c>
      <c r="W6" s="28">
        <f>CORREL(D3:D130,F3:F130)</f>
        <v>-0.06703665047707041</v>
      </c>
      <c r="X6" s="28">
        <f>CORREL(D3:D130,G3:G130)</f>
        <v>-0.007401163447101277</v>
      </c>
      <c r="Y6" s="28">
        <f>CORREL(D3:D130,H3:H130)</f>
        <v>-0.13111415900958331</v>
      </c>
      <c r="Z6" s="28">
        <f>CORREL(D3:D130,I3:I130)</f>
        <v>-0.09247679943188263</v>
      </c>
      <c r="AA6" s="28">
        <f>CORREL(D3:D130,J3:J130)</f>
        <v>-0.2426558180999299</v>
      </c>
      <c r="AB6" s="28">
        <f>CORREL(D3:D130,K3:K130)</f>
        <v>-0.24004185550951776</v>
      </c>
      <c r="AC6" s="28">
        <f>CORREL(D3:D130,L3:L130)</f>
        <v>-0.2497840139464595</v>
      </c>
      <c r="AD6" s="28">
        <f>CORREL(D3:D130,M3:M130)</f>
        <v>-0.18169024134136247</v>
      </c>
      <c r="AE6" s="28">
        <f>CORREL(D3:D130,N3:N130)</f>
        <v>-0.2657433125604968</v>
      </c>
      <c r="AF6" s="28">
        <f>CORREL(D3:D130,O3:O130)</f>
        <v>-0.24278304490483324</v>
      </c>
      <c r="AG6" s="28">
        <f>CORREL(D3:D130,P3:P130)</f>
        <v>0.13573352864931212</v>
      </c>
    </row>
    <row r="7" spans="1:33" ht="12.75">
      <c r="A7" s="9">
        <v>5</v>
      </c>
      <c r="B7" s="9">
        <v>3</v>
      </c>
      <c r="C7" s="10">
        <v>1.24</v>
      </c>
      <c r="D7" s="10">
        <v>1.2</v>
      </c>
      <c r="E7" s="10">
        <v>-0.34</v>
      </c>
      <c r="F7" s="10">
        <v>-1.02</v>
      </c>
      <c r="G7" s="11">
        <v>10.78</v>
      </c>
      <c r="H7" s="31">
        <v>5651.03</v>
      </c>
      <c r="I7" s="31">
        <v>907.12</v>
      </c>
      <c r="J7" s="31">
        <v>211.98</v>
      </c>
      <c r="K7" s="31">
        <v>132.6</v>
      </c>
      <c r="L7" s="32">
        <v>466.041146</v>
      </c>
      <c r="M7" s="32">
        <v>653.4251364705883</v>
      </c>
      <c r="N7" s="33">
        <f t="shared" si="0"/>
        <v>304.52299942595937</v>
      </c>
      <c r="O7" s="32">
        <f t="shared" si="1"/>
        <v>2675.6892818965475</v>
      </c>
      <c r="P7" s="32">
        <f t="shared" si="2"/>
        <v>2975.340718103452</v>
      </c>
      <c r="R7" s="22" t="s">
        <v>19</v>
      </c>
      <c r="S7" s="28">
        <v>-0.20320916824165364</v>
      </c>
      <c r="T7" s="28">
        <v>-0.1552891936275363</v>
      </c>
      <c r="U7" s="28">
        <v>-0.0016313454420754114</v>
      </c>
      <c r="V7" s="28"/>
      <c r="W7" s="28">
        <f>CORREL(E3:E130,F3:F130)</f>
        <v>0.546862619376169</v>
      </c>
      <c r="X7" s="28">
        <f>CORREL(E3:E130,G3:G130)</f>
        <v>0.05669799107729556</v>
      </c>
      <c r="Y7" s="28">
        <f>CORREL(E3:E130,H3:H130)</f>
        <v>0.1791225542789369</v>
      </c>
      <c r="Z7" s="28">
        <f>CORREL(E3:E130,I3:I130)</f>
        <v>0.13186957871831634</v>
      </c>
      <c r="AA7" s="28">
        <f>CORREL(E3:E130,J3:J130)</f>
        <v>0.14070051440069573</v>
      </c>
      <c r="AB7" s="28">
        <f>CORREL(E3:E130,K3:K130)</f>
        <v>0.1224479549428925</v>
      </c>
      <c r="AC7" s="28">
        <f>CORREL(E3:E130,L3:L130)</f>
        <v>0.21662737679027355</v>
      </c>
      <c r="AD7" s="28">
        <f>CORREL(E3:E130,M3:M130)</f>
        <v>0.11932704971599814</v>
      </c>
      <c r="AE7" s="28">
        <f>CORREL(E3:E130,N3:N130)</f>
        <v>0.14691666672860723</v>
      </c>
      <c r="AF7" s="28">
        <f>CORREL(E3:E130,O3:O130)</f>
        <v>0.16459692334120307</v>
      </c>
      <c r="AG7" s="28">
        <f>CORREL(E3:E130,P3:P130)</f>
        <v>0.11740314372496768</v>
      </c>
    </row>
    <row r="8" spans="1:33" ht="12.75">
      <c r="A8" s="9">
        <v>6</v>
      </c>
      <c r="B8" s="9">
        <v>1</v>
      </c>
      <c r="C8" s="10">
        <v>0.71</v>
      </c>
      <c r="D8" s="10">
        <v>0.71</v>
      </c>
      <c r="E8" s="10">
        <v>1.01</v>
      </c>
      <c r="F8" s="10">
        <v>-0.7</v>
      </c>
      <c r="G8" s="11">
        <v>13.54</v>
      </c>
      <c r="H8" s="31">
        <v>5577.69</v>
      </c>
      <c r="I8" s="31">
        <v>824.98</v>
      </c>
      <c r="J8" s="31">
        <v>206.68</v>
      </c>
      <c r="K8" s="31">
        <v>193.34</v>
      </c>
      <c r="L8" s="32">
        <v>657.6004500000001</v>
      </c>
      <c r="M8" s="32">
        <v>729.7987238095237</v>
      </c>
      <c r="N8" s="33">
        <f t="shared" si="0"/>
        <v>479.91596918656865</v>
      </c>
      <c r="O8" s="32">
        <f t="shared" si="1"/>
        <v>3092.3151429960926</v>
      </c>
      <c r="P8" s="32">
        <f t="shared" si="2"/>
        <v>2485.374857003907</v>
      </c>
      <c r="R8" s="22" t="s">
        <v>24</v>
      </c>
      <c r="S8" s="28">
        <v>-0.04259915701179472</v>
      </c>
      <c r="T8" s="28">
        <v>-0.20611124664017433</v>
      </c>
      <c r="U8" s="28">
        <v>-0.06703665047707041</v>
      </c>
      <c r="V8" s="28">
        <v>0.546862619376169</v>
      </c>
      <c r="W8" s="28"/>
      <c r="X8" s="28">
        <f>CORREL(F3:F130,G3:G130)</f>
        <v>0.13642698233714404</v>
      </c>
      <c r="Y8" s="28">
        <f>CORREL(F3:F130,H3:H130)</f>
        <v>0.1245629913016323</v>
      </c>
      <c r="Z8" s="28">
        <f>CORREL(F3:F130,I3:I130)</f>
        <v>0.09866572046401895</v>
      </c>
      <c r="AA8" s="28">
        <f>CORREL(F3:F130,J3:J130)</f>
        <v>0.15333974000054115</v>
      </c>
      <c r="AB8" s="28">
        <f>CORREL(F3:F130,K3:K130)</f>
        <v>0.1586656259523168</v>
      </c>
      <c r="AC8" s="28">
        <f>CORREL(F3:F130,L3:L130)</f>
        <v>0.22932295711680678</v>
      </c>
      <c r="AD8" s="28">
        <f>CORREL(F3:F130,M3:M130)</f>
        <v>0.13664240688188714</v>
      </c>
      <c r="AE8" s="28">
        <f>CORREL(F3:F130,N3:N130)</f>
        <v>0.18286098550296695</v>
      </c>
      <c r="AF8" s="28">
        <f>CORREL(F3:F130,O3:O130)</f>
        <v>0.18556541273520574</v>
      </c>
      <c r="AG8" s="28">
        <f>CORREL(F3:F130,P3:P130)</f>
        <v>-0.05122287989518383</v>
      </c>
    </row>
    <row r="9" spans="1:33" ht="12.75">
      <c r="A9" s="9">
        <v>7</v>
      </c>
      <c r="B9" s="9">
        <v>2</v>
      </c>
      <c r="C9" s="10">
        <v>1</v>
      </c>
      <c r="D9" s="10">
        <v>1.09</v>
      </c>
      <c r="E9" s="10">
        <v>-0.17</v>
      </c>
      <c r="F9" s="10">
        <v>0.45</v>
      </c>
      <c r="G9" s="11">
        <v>12.25</v>
      </c>
      <c r="H9" s="31">
        <v>6595.34</v>
      </c>
      <c r="I9" s="31">
        <v>1017.84</v>
      </c>
      <c r="J9" s="31">
        <v>204.13</v>
      </c>
      <c r="K9" s="31">
        <v>177.15</v>
      </c>
      <c r="L9" s="32">
        <v>776.636677142857</v>
      </c>
      <c r="M9" s="32">
        <v>1015.4765739130435</v>
      </c>
      <c r="N9" s="33">
        <f t="shared" si="0"/>
        <v>788.656352080239</v>
      </c>
      <c r="O9" s="32">
        <f t="shared" si="1"/>
        <v>3979.88960313614</v>
      </c>
      <c r="P9" s="32">
        <f t="shared" si="2"/>
        <v>2615.45039686386</v>
      </c>
      <c r="R9" s="23" t="s">
        <v>20</v>
      </c>
      <c r="S9" s="28">
        <v>-0.41114222932578026</v>
      </c>
      <c r="T9" s="28">
        <v>0.04632864152592696</v>
      </c>
      <c r="U9" s="28">
        <v>-0.007401163447101277</v>
      </c>
      <c r="V9" s="28">
        <v>0.05669799107729556</v>
      </c>
      <c r="W9" s="28">
        <v>0.13642698233714404</v>
      </c>
      <c r="X9" s="28"/>
      <c r="Y9" s="28">
        <f>CORREL(G3:G130,H3:H130)</f>
        <v>0.3279475423778438</v>
      </c>
      <c r="Z9" s="28">
        <f>CORREL(G3:G130,I3:I130)</f>
        <v>0.4801914476224143</v>
      </c>
      <c r="AA9" s="28">
        <f>CORREL(G3:G130,J3:J130)</f>
        <v>0.4693419122084695</v>
      </c>
      <c r="AB9" s="28">
        <f>CORREL(G3:G130,K3:K130)</f>
        <v>0.4164043846555581</v>
      </c>
      <c r="AC9" s="28">
        <f>CORREL(G3:G130,L3:L130)</f>
        <v>0.4260953331103269</v>
      </c>
      <c r="AD9" s="28">
        <f>CORREL(G3:G130,M3:M130)</f>
        <v>0.36258863490714927</v>
      </c>
      <c r="AE9" s="28">
        <f>CORREL(G3:G130,N3:N130)</f>
        <v>0.3739313968535073</v>
      </c>
      <c r="AF9" s="28">
        <f>CORREL(G3:G130,O3:O130)</f>
        <v>0.44351092984523816</v>
      </c>
      <c r="AG9" s="28">
        <f>CORREL(G3:G130,P3:P130)</f>
        <v>-0.05720605121785376</v>
      </c>
    </row>
    <row r="10" spans="1:33" ht="12.75">
      <c r="A10" s="9">
        <v>8</v>
      </c>
      <c r="B10" s="9">
        <v>1</v>
      </c>
      <c r="C10" s="10">
        <v>0.95</v>
      </c>
      <c r="D10" s="10">
        <v>0.95</v>
      </c>
      <c r="E10" s="10">
        <v>0.41</v>
      </c>
      <c r="F10" s="10">
        <v>-0.21</v>
      </c>
      <c r="G10" s="11">
        <v>12.16</v>
      </c>
      <c r="H10" s="31">
        <v>6113.8</v>
      </c>
      <c r="I10" s="31">
        <v>962.77</v>
      </c>
      <c r="J10" s="31">
        <v>177.5</v>
      </c>
      <c r="K10" s="31">
        <v>245.01</v>
      </c>
      <c r="L10" s="32">
        <v>879.14257</v>
      </c>
      <c r="M10" s="32">
        <v>721.8949389473686</v>
      </c>
      <c r="N10" s="33">
        <f t="shared" si="0"/>
        <v>634.6485718961827</v>
      </c>
      <c r="O10" s="32">
        <f t="shared" si="1"/>
        <v>3620.966080843551</v>
      </c>
      <c r="P10" s="32">
        <f t="shared" si="2"/>
        <v>2492.833919156449</v>
      </c>
      <c r="R10" s="21" t="s">
        <v>21</v>
      </c>
      <c r="S10" s="28">
        <v>-0.6386545070670574</v>
      </c>
      <c r="T10" s="28">
        <v>-0.27786362174014867</v>
      </c>
      <c r="U10" s="28">
        <v>-0.13111415900958331</v>
      </c>
      <c r="V10" s="28">
        <v>0.1791225542789369</v>
      </c>
      <c r="W10" s="28">
        <v>0.1245629913016323</v>
      </c>
      <c r="X10" s="28">
        <v>0.3279475423778438</v>
      </c>
      <c r="Y10" s="28"/>
      <c r="Z10" s="28">
        <f>CORREL(H3:H130,I3:I130)</f>
        <v>0.6076512686796017</v>
      </c>
      <c r="AA10" s="28">
        <f>CORREL(H3:H130,J3:J130)</f>
        <v>0.6972266165215024</v>
      </c>
      <c r="AB10" s="28">
        <f>CORREL(H3:H130,K3:K130)</f>
        <v>0.5964491622849777</v>
      </c>
      <c r="AC10" s="28">
        <f>CORREL(H3:H130,L3:L130)</f>
        <v>0.7760306570008239</v>
      </c>
      <c r="AD10" s="28">
        <f>CORREL(H3:H130,M3:M130)</f>
        <v>0.8932496086888108</v>
      </c>
      <c r="AE10" s="28">
        <f>CORREL(H3:H130,N3:N130)</f>
        <v>0.8650013555978037</v>
      </c>
      <c r="AF10" s="28">
        <f>CORREL(H3:H130,O3:O130)</f>
        <v>0.8907603160648591</v>
      </c>
      <c r="AG10" s="28">
        <f>CORREL(H3:H130,P3:P130)</f>
        <v>0.6213907485832193</v>
      </c>
    </row>
    <row r="11" spans="1:33" ht="12.75">
      <c r="A11" s="9">
        <v>9</v>
      </c>
      <c r="B11" s="9">
        <v>1</v>
      </c>
      <c r="C11" s="10">
        <v>0.9</v>
      </c>
      <c r="D11" s="10">
        <v>1.07</v>
      </c>
      <c r="E11" s="10">
        <v>0.56</v>
      </c>
      <c r="F11" s="10">
        <v>-0.14</v>
      </c>
      <c r="G11" s="11">
        <v>12.84</v>
      </c>
      <c r="H11" s="31">
        <v>7424.79</v>
      </c>
      <c r="I11" s="31">
        <v>872.26</v>
      </c>
      <c r="J11" s="31">
        <v>193.12</v>
      </c>
      <c r="K11" s="31">
        <v>209.59</v>
      </c>
      <c r="L11" s="32">
        <v>715.7161600000001</v>
      </c>
      <c r="M11" s="32">
        <v>933.2224821052632</v>
      </c>
      <c r="N11" s="33">
        <f t="shared" si="0"/>
        <v>667.9224113180478</v>
      </c>
      <c r="O11" s="32">
        <f t="shared" si="1"/>
        <v>3591.8310534233115</v>
      </c>
      <c r="P11" s="32">
        <f t="shared" si="2"/>
        <v>3832.9589465766885</v>
      </c>
      <c r="R11" s="21" t="s">
        <v>9</v>
      </c>
      <c r="S11" s="28">
        <v>-0.644107330026194</v>
      </c>
      <c r="T11" s="28">
        <v>0.017573198581761564</v>
      </c>
      <c r="U11" s="28">
        <v>-0.09247679943188263</v>
      </c>
      <c r="V11" s="28">
        <v>0.13186957871831634</v>
      </c>
      <c r="W11" s="28">
        <v>0.09866572046401895</v>
      </c>
      <c r="X11" s="28">
        <v>0.4801914476224143</v>
      </c>
      <c r="Y11" s="28">
        <v>0.6076512686796017</v>
      </c>
      <c r="Z11" s="28"/>
      <c r="AA11" s="28">
        <f>CORREL(I3:I130,J3:J130)</f>
        <v>0.6657139650113548</v>
      </c>
      <c r="AB11" s="28">
        <f>CORREL(I3:I130,K3:K130)</f>
        <v>0.5938659802503327</v>
      </c>
      <c r="AC11" s="28">
        <f>CORREL(I3:I130,L3:L130)</f>
        <v>0.644612754875237</v>
      </c>
      <c r="AD11" s="28">
        <f>CORREL(I3:I130,M3:M130)</f>
        <v>0.48881292312056573</v>
      </c>
      <c r="AE11" s="28">
        <f>CORREL(I3:I130,N3:N130)</f>
        <v>0.5327962466455215</v>
      </c>
      <c r="AF11" s="28">
        <f>CORREL(I3:I130,O3:O130)</f>
        <v>0.6709590960845341</v>
      </c>
      <c r="AG11" s="28">
        <f>CORREL(I3:I130,P3:P130)</f>
        <v>0.15401091952829668</v>
      </c>
    </row>
    <row r="12" spans="1:33" ht="12.75">
      <c r="A12" s="9">
        <v>10</v>
      </c>
      <c r="B12" s="9">
        <v>1</v>
      </c>
      <c r="C12" s="10">
        <v>0.73</v>
      </c>
      <c r="D12" s="10">
        <v>0.75</v>
      </c>
      <c r="E12" s="10">
        <v>0.65</v>
      </c>
      <c r="F12" s="10">
        <v>-0.37</v>
      </c>
      <c r="G12" s="11">
        <v>13.15</v>
      </c>
      <c r="H12" s="31">
        <v>8229.51</v>
      </c>
      <c r="I12" s="31">
        <v>968.25</v>
      </c>
      <c r="J12" s="31">
        <v>225.58</v>
      </c>
      <c r="K12" s="31">
        <v>206.36</v>
      </c>
      <c r="L12" s="32">
        <v>770.5907400000001</v>
      </c>
      <c r="M12" s="32">
        <v>1158.923014736842</v>
      </c>
      <c r="N12" s="33">
        <f t="shared" si="0"/>
        <v>893.0553435290941</v>
      </c>
      <c r="O12" s="32">
        <f t="shared" si="1"/>
        <v>4222.759098265937</v>
      </c>
      <c r="P12" s="32">
        <f t="shared" si="2"/>
        <v>4006.7509017340635</v>
      </c>
      <c r="R12" s="21" t="s">
        <v>10</v>
      </c>
      <c r="S12" s="28">
        <v>-0.7591379281628915</v>
      </c>
      <c r="T12" s="28">
        <v>-0.2778499094653871</v>
      </c>
      <c r="U12" s="28">
        <v>-0.2426558180999299</v>
      </c>
      <c r="V12" s="28">
        <v>0.14070051440069573</v>
      </c>
      <c r="W12" s="28">
        <v>0.15333974000054115</v>
      </c>
      <c r="X12" s="28">
        <v>0.4693419122084695</v>
      </c>
      <c r="Y12" s="28">
        <v>0.6972266165215024</v>
      </c>
      <c r="Z12" s="28">
        <v>0.6657139650113548</v>
      </c>
      <c r="AA12" s="28"/>
      <c r="AB12" s="28">
        <f>CORREL(J3:J130,K3:K130)</f>
        <v>0.7964316081298973</v>
      </c>
      <c r="AC12" s="28">
        <f>CORREL(J3:J130,L3:L130)</f>
        <v>0.8159799604689117</v>
      </c>
      <c r="AD12" s="28">
        <f>CORREL(J3:J130,M3:M130)</f>
        <v>0.6971971483591289</v>
      </c>
      <c r="AE12" s="28">
        <f>CORREL(J3:J130,N3:N130)</f>
        <v>0.7724697719578353</v>
      </c>
      <c r="AF12" s="28">
        <f>CORREL(J3:J130,O3:O130)</f>
        <v>0.8451014410960282</v>
      </c>
      <c r="AG12" s="28">
        <f>CORREL(J3:J130,P3:P130)</f>
        <v>0.04701139928992869</v>
      </c>
    </row>
    <row r="13" spans="1:33" ht="12.75">
      <c r="A13" s="9">
        <v>11</v>
      </c>
      <c r="B13" s="9">
        <v>4</v>
      </c>
      <c r="C13" s="10">
        <v>1.86</v>
      </c>
      <c r="D13" s="10">
        <v>1.1</v>
      </c>
      <c r="E13" s="10">
        <v>-0.85</v>
      </c>
      <c r="F13" s="10">
        <v>-1.06</v>
      </c>
      <c r="G13" s="10">
        <v>11.6</v>
      </c>
      <c r="H13" s="31" t="s">
        <v>6</v>
      </c>
      <c r="I13" s="31" t="s">
        <v>6</v>
      </c>
      <c r="J13" s="31" t="s">
        <v>6</v>
      </c>
      <c r="K13" s="31" t="s">
        <v>6</v>
      </c>
      <c r="L13" s="32"/>
      <c r="M13" s="32"/>
      <c r="N13" s="33"/>
      <c r="O13" s="32"/>
      <c r="P13" s="32"/>
      <c r="R13" s="21" t="s">
        <v>22</v>
      </c>
      <c r="S13" s="28">
        <v>-0.6679598359915738</v>
      </c>
      <c r="T13" s="28">
        <v>-0.26211721158300944</v>
      </c>
      <c r="U13" s="28">
        <v>-0.24004185550951776</v>
      </c>
      <c r="V13" s="28">
        <v>0.1224479549428925</v>
      </c>
      <c r="W13" s="28">
        <v>0.1586656259523168</v>
      </c>
      <c r="X13" s="28">
        <v>0.4164043846555581</v>
      </c>
      <c r="Y13" s="28">
        <v>0.5964491622849777</v>
      </c>
      <c r="Z13" s="28">
        <v>0.5938659802503327</v>
      </c>
      <c r="AA13" s="28">
        <v>0.7964316081298973</v>
      </c>
      <c r="AB13" s="28"/>
      <c r="AC13" s="28">
        <f>CORREL(K3:K130,L3:L130)</f>
        <v>0.7617131936417276</v>
      </c>
      <c r="AD13" s="28">
        <f>CORREL(K3:K130,M3:M130)</f>
        <v>0.5698336883474291</v>
      </c>
      <c r="AE13" s="28">
        <f>CORREL(K3:K130,N3:N130)</f>
        <v>0.6538970311470145</v>
      </c>
      <c r="AF13" s="28">
        <f>CORREL(K3:K130,O3:O130)</f>
        <v>0.7453216664886001</v>
      </c>
      <c r="AG13" s="28">
        <f>CORREL(K3:K130,P3:P130)</f>
        <v>0.0016483118811546449</v>
      </c>
    </row>
    <row r="14" spans="1:33" ht="12.75">
      <c r="A14" s="9">
        <v>12</v>
      </c>
      <c r="B14" s="9"/>
      <c r="C14" s="10"/>
      <c r="D14" s="10">
        <v>0.95</v>
      </c>
      <c r="E14" s="10"/>
      <c r="F14" s="10">
        <v>-0.73</v>
      </c>
      <c r="G14" s="11">
        <v>8.38</v>
      </c>
      <c r="H14" s="31">
        <v>5296.02</v>
      </c>
      <c r="I14" s="31">
        <v>794.82</v>
      </c>
      <c r="J14" s="31">
        <v>75.6</v>
      </c>
      <c r="K14" s="31">
        <v>62.78</v>
      </c>
      <c r="L14" s="32">
        <v>370.82288</v>
      </c>
      <c r="M14" s="32">
        <v>537.064352</v>
      </c>
      <c r="N14" s="33">
        <f t="shared" si="0"/>
        <v>199.15574975397377</v>
      </c>
      <c r="O14" s="32">
        <f t="shared" si="1"/>
        <v>2040.2429817539737</v>
      </c>
      <c r="P14" s="32">
        <f t="shared" si="2"/>
        <v>3255.7770182460267</v>
      </c>
      <c r="R14" s="24" t="s">
        <v>11</v>
      </c>
      <c r="S14" s="28">
        <v>-0.6428339065280976</v>
      </c>
      <c r="T14" s="28">
        <v>-0.29910881119391364</v>
      </c>
      <c r="U14" s="28">
        <v>-0.2497840139464595</v>
      </c>
      <c r="V14" s="28">
        <v>0.21662737679027355</v>
      </c>
      <c r="W14" s="28">
        <v>0.22932295711680678</v>
      </c>
      <c r="X14" s="28">
        <v>0.4260953331103269</v>
      </c>
      <c r="Y14" s="28">
        <v>0.7760306570008239</v>
      </c>
      <c r="Z14" s="28">
        <v>0.644612754875237</v>
      </c>
      <c r="AA14" s="28">
        <v>0.8159799604689117</v>
      </c>
      <c r="AB14" s="28">
        <v>0.7617131936417276</v>
      </c>
      <c r="AC14" s="28"/>
      <c r="AD14" s="28">
        <f>CORREL(L3:L130,M3:M130)</f>
        <v>0.7624721346478011</v>
      </c>
      <c r="AE14" s="28">
        <f>CORREL(L3:L130,N3:N130)</f>
        <v>0.9057394048075171</v>
      </c>
      <c r="AF14" s="28">
        <f>CORREL(L3:L130,O3:O130)</f>
        <v>0.9365037371903143</v>
      </c>
      <c r="AG14" s="28">
        <f>CORREL(L3:L130,P3:P130)</f>
        <v>0.05941953237716069</v>
      </c>
    </row>
    <row r="15" spans="1:33" ht="12.75">
      <c r="A15" s="9">
        <v>13</v>
      </c>
      <c r="B15" s="9">
        <v>2</v>
      </c>
      <c r="C15" s="10">
        <v>1.04</v>
      </c>
      <c r="D15" s="10">
        <v>0.9</v>
      </c>
      <c r="E15" s="10">
        <v>-1.01</v>
      </c>
      <c r="F15" s="10">
        <v>-0.94</v>
      </c>
      <c r="G15" s="11">
        <v>13.01</v>
      </c>
      <c r="H15" s="31">
        <v>5195.9</v>
      </c>
      <c r="I15" s="31">
        <v>940.45</v>
      </c>
      <c r="J15" s="31">
        <v>169.29</v>
      </c>
      <c r="K15" s="31">
        <v>158.65</v>
      </c>
      <c r="L15" s="32">
        <v>697.08695</v>
      </c>
      <c r="M15" s="32">
        <v>529.1661314285715</v>
      </c>
      <c r="N15" s="33">
        <f t="shared" si="0"/>
        <v>368.874804600842</v>
      </c>
      <c r="O15" s="32">
        <f t="shared" si="1"/>
        <v>2863.5178860294136</v>
      </c>
      <c r="P15" s="32">
        <f t="shared" si="2"/>
        <v>2332.382113970586</v>
      </c>
      <c r="R15" s="25" t="s">
        <v>12</v>
      </c>
      <c r="S15" s="28">
        <v>-0.5537077379221084</v>
      </c>
      <c r="T15" s="28">
        <v>-0.27177269686467204</v>
      </c>
      <c r="U15" s="28">
        <v>-0.18169024134136247</v>
      </c>
      <c r="V15" s="28">
        <v>0.11932704971599814</v>
      </c>
      <c r="W15" s="28">
        <v>0.13664240688188714</v>
      </c>
      <c r="X15" s="28">
        <v>0.36258863490714927</v>
      </c>
      <c r="Y15" s="28">
        <v>0.8932496086888108</v>
      </c>
      <c r="Z15" s="28">
        <v>0.48881292312056573</v>
      </c>
      <c r="AA15" s="28">
        <v>0.6971971483591289</v>
      </c>
      <c r="AB15" s="28">
        <v>0.5698336883474291</v>
      </c>
      <c r="AC15" s="28">
        <v>0.7624721346478011</v>
      </c>
      <c r="AD15" s="28"/>
      <c r="AE15" s="28">
        <f>CORREL(M3:M130,N3:N130)</f>
        <v>0.9272614815668164</v>
      </c>
      <c r="AF15" s="28">
        <f>CORREL(M3:M130,O3:O130)</f>
        <v>0.925232352735954</v>
      </c>
      <c r="AG15" s="28">
        <f>CORREL(M3:M130,P3:P130)</f>
        <v>0.33169701517828687</v>
      </c>
    </row>
    <row r="16" spans="1:33" ht="12.75">
      <c r="A16" s="9">
        <v>14</v>
      </c>
      <c r="B16" s="9">
        <v>4</v>
      </c>
      <c r="C16" s="10">
        <v>1.03</v>
      </c>
      <c r="D16" s="10">
        <v>0.8</v>
      </c>
      <c r="E16" s="10">
        <v>0.02</v>
      </c>
      <c r="F16" s="10">
        <v>0.88</v>
      </c>
      <c r="G16" s="11">
        <v>15.09</v>
      </c>
      <c r="H16" s="31">
        <v>6818.39</v>
      </c>
      <c r="I16" s="31">
        <v>928.25</v>
      </c>
      <c r="J16" s="31">
        <v>152.76</v>
      </c>
      <c r="K16" s="31">
        <v>187.49</v>
      </c>
      <c r="L16" s="32">
        <v>664.9431425</v>
      </c>
      <c r="M16" s="32">
        <v>1044.3203373913043</v>
      </c>
      <c r="N16" s="33">
        <f t="shared" si="0"/>
        <v>694.4136469216343</v>
      </c>
      <c r="O16" s="32">
        <f t="shared" si="1"/>
        <v>3672.1771268129382</v>
      </c>
      <c r="P16" s="32">
        <f t="shared" si="2"/>
        <v>3146.212873187062</v>
      </c>
      <c r="R16" s="26" t="s">
        <v>23</v>
      </c>
      <c r="S16" s="28">
        <v>-0.5429972129728441</v>
      </c>
      <c r="T16" s="28">
        <v>-0.3237711395993073</v>
      </c>
      <c r="U16" s="28">
        <v>-0.2657433125604968</v>
      </c>
      <c r="V16" s="28">
        <v>0.14691666672860723</v>
      </c>
      <c r="W16" s="28">
        <v>0.18286098550296695</v>
      </c>
      <c r="X16" s="28">
        <v>0.3739313968535073</v>
      </c>
      <c r="Y16" s="28">
        <v>0.8650013555978037</v>
      </c>
      <c r="Z16" s="28">
        <v>0.5327962466455215</v>
      </c>
      <c r="AA16" s="28">
        <v>0.7724697719578353</v>
      </c>
      <c r="AB16" s="28">
        <v>0.6538970311470145</v>
      </c>
      <c r="AC16" s="28">
        <v>0.9057394048075171</v>
      </c>
      <c r="AD16" s="28">
        <v>0.9272614815668164</v>
      </c>
      <c r="AE16" s="28"/>
      <c r="AF16" s="28">
        <f>CORREL(N3:N130,O3:O130)</f>
        <v>0.9761093835694017</v>
      </c>
      <c r="AG16" s="28">
        <f>CORREL(N3:N130,P3:P130)</f>
        <v>0.18305368406119082</v>
      </c>
    </row>
    <row r="17" spans="1:33" ht="12.75">
      <c r="A17" s="9">
        <v>15</v>
      </c>
      <c r="B17" s="9"/>
      <c r="C17" s="10"/>
      <c r="D17" s="10">
        <v>0.84</v>
      </c>
      <c r="E17" s="10"/>
      <c r="F17" s="10">
        <v>-0.42</v>
      </c>
      <c r="G17" s="11">
        <v>10.21</v>
      </c>
      <c r="H17" s="31">
        <v>5104.66</v>
      </c>
      <c r="I17" s="31">
        <v>848.77</v>
      </c>
      <c r="J17" s="31">
        <v>137.29</v>
      </c>
      <c r="K17" s="31">
        <v>133.4</v>
      </c>
      <c r="L17" s="32">
        <v>341.79603750000007</v>
      </c>
      <c r="M17" s="32">
        <v>497.2430925</v>
      </c>
      <c r="N17" s="33">
        <f t="shared" si="0"/>
        <v>169.955718690746</v>
      </c>
      <c r="O17" s="32">
        <f t="shared" si="1"/>
        <v>2128.454848690746</v>
      </c>
      <c r="P17" s="32">
        <f t="shared" si="2"/>
        <v>2976.205151309254</v>
      </c>
      <c r="R17" s="25" t="s">
        <v>13</v>
      </c>
      <c r="S17" s="28">
        <v>-0.6530727999304957</v>
      </c>
      <c r="T17" s="28">
        <v>-0.28880929009429424</v>
      </c>
      <c r="U17" s="28">
        <v>-0.24278304490483324</v>
      </c>
      <c r="V17" s="28">
        <v>0.16459692334120307</v>
      </c>
      <c r="W17" s="28">
        <v>0.18556541273520574</v>
      </c>
      <c r="X17" s="28">
        <v>0.44351092984523816</v>
      </c>
      <c r="Y17" s="28">
        <v>0.8907603160648591</v>
      </c>
      <c r="Z17" s="28">
        <v>0.6709590960845341</v>
      </c>
      <c r="AA17" s="28">
        <v>0.8451014410960282</v>
      </c>
      <c r="AB17" s="28">
        <v>0.7453216664886001</v>
      </c>
      <c r="AC17" s="28">
        <v>0.9365037371903143</v>
      </c>
      <c r="AD17" s="28">
        <v>0.925232352735954</v>
      </c>
      <c r="AE17" s="28">
        <v>0.9761093835694017</v>
      </c>
      <c r="AF17" s="28"/>
      <c r="AG17" s="28">
        <f>CORREL(O3:O130,P3:P130)</f>
        <v>0.19742994760515173</v>
      </c>
    </row>
    <row r="18" spans="1:33" ht="12.75">
      <c r="A18" s="9">
        <v>16</v>
      </c>
      <c r="B18" s="9">
        <v>1</v>
      </c>
      <c r="C18" s="10">
        <v>1.15</v>
      </c>
      <c r="D18" s="10">
        <v>1.33</v>
      </c>
      <c r="E18" s="10">
        <v>0.06</v>
      </c>
      <c r="F18" s="10">
        <v>-0.8</v>
      </c>
      <c r="G18" s="11">
        <v>13.05</v>
      </c>
      <c r="H18" s="31">
        <v>5337.57</v>
      </c>
      <c r="I18" s="31">
        <v>790.2</v>
      </c>
      <c r="J18" s="31">
        <v>191.73</v>
      </c>
      <c r="K18" s="31">
        <v>170.04</v>
      </c>
      <c r="L18" s="32">
        <v>614.6562642857143</v>
      </c>
      <c r="M18" s="32">
        <v>496.69818000000004</v>
      </c>
      <c r="N18" s="33">
        <f t="shared" si="0"/>
        <v>305.29864779631333</v>
      </c>
      <c r="O18" s="32">
        <f t="shared" si="1"/>
        <v>2568.6230920820276</v>
      </c>
      <c r="P18" s="32">
        <f t="shared" si="2"/>
        <v>2768.946907917972</v>
      </c>
      <c r="R18" s="25" t="s">
        <v>14</v>
      </c>
      <c r="S18" s="28">
        <v>-0.2799046383759546</v>
      </c>
      <c r="T18" s="28">
        <v>-0.11199196262311002</v>
      </c>
      <c r="U18" s="28">
        <v>0.13573352864931212</v>
      </c>
      <c r="V18" s="28">
        <v>0.11740314372496768</v>
      </c>
      <c r="W18" s="28">
        <v>-0.05122287989518383</v>
      </c>
      <c r="X18" s="28">
        <v>-0.05720605121785376</v>
      </c>
      <c r="Y18" s="28">
        <v>0.6213907485832193</v>
      </c>
      <c r="Z18" s="28">
        <v>0.15401091952829668</v>
      </c>
      <c r="AA18" s="28">
        <v>0.04701139928992869</v>
      </c>
      <c r="AB18" s="28">
        <v>0.0016483118811546449</v>
      </c>
      <c r="AC18" s="28">
        <v>0.05941953237716069</v>
      </c>
      <c r="AD18" s="28">
        <v>0.33169701517828687</v>
      </c>
      <c r="AE18" s="28">
        <v>0.18305368406119082</v>
      </c>
      <c r="AF18" s="28">
        <v>0.19742994760515173</v>
      </c>
      <c r="AG18" s="28"/>
    </row>
    <row r="19" spans="1:16" ht="12.75">
      <c r="A19" s="9">
        <v>17</v>
      </c>
      <c r="B19" s="9">
        <v>3</v>
      </c>
      <c r="C19" s="10">
        <v>0.92</v>
      </c>
      <c r="D19" s="10">
        <v>1.01</v>
      </c>
      <c r="E19" s="10">
        <v>-0.91</v>
      </c>
      <c r="F19" s="10">
        <v>-0.98</v>
      </c>
      <c r="G19" s="11">
        <v>12.04</v>
      </c>
      <c r="H19" s="31">
        <v>5523.92</v>
      </c>
      <c r="I19" s="31">
        <v>769.45</v>
      </c>
      <c r="J19" s="31">
        <v>190.28</v>
      </c>
      <c r="K19" s="31">
        <v>163.28</v>
      </c>
      <c r="L19" s="32">
        <v>503.1448700000001</v>
      </c>
      <c r="M19" s="32">
        <v>754.869024</v>
      </c>
      <c r="N19" s="33">
        <f t="shared" si="0"/>
        <v>379.80847694750696</v>
      </c>
      <c r="O19" s="32">
        <f t="shared" si="1"/>
        <v>2760.832370947507</v>
      </c>
      <c r="P19" s="32">
        <f t="shared" si="2"/>
        <v>2763.087629052493</v>
      </c>
    </row>
    <row r="20" spans="1:18" ht="12.75">
      <c r="A20" s="9">
        <v>18</v>
      </c>
      <c r="B20" s="9">
        <v>1</v>
      </c>
      <c r="C20" s="10">
        <v>0.67</v>
      </c>
      <c r="D20" s="10">
        <v>0.62</v>
      </c>
      <c r="E20" s="10">
        <v>0.18</v>
      </c>
      <c r="F20" s="10">
        <v>-0.14</v>
      </c>
      <c r="G20" s="12">
        <v>13.39</v>
      </c>
      <c r="H20" s="31">
        <v>8563.28</v>
      </c>
      <c r="I20" s="31">
        <v>832.01</v>
      </c>
      <c r="J20" s="31">
        <v>252.85</v>
      </c>
      <c r="K20" s="31">
        <v>281.47</v>
      </c>
      <c r="L20" s="32">
        <v>986.4847599999999</v>
      </c>
      <c r="M20" s="32">
        <v>1528.0272200000002</v>
      </c>
      <c r="N20" s="33">
        <f t="shared" si="0"/>
        <v>1507.3755653951673</v>
      </c>
      <c r="O20" s="32">
        <f t="shared" si="1"/>
        <v>5388.217545395168</v>
      </c>
      <c r="P20" s="32">
        <f t="shared" si="2"/>
        <v>3175.062454604833</v>
      </c>
      <c r="R20" t="s">
        <v>34</v>
      </c>
    </row>
    <row r="21" spans="1:18" ht="12.75">
      <c r="A21" s="9">
        <v>19</v>
      </c>
      <c r="B21" s="9">
        <v>2</v>
      </c>
      <c r="C21" s="10">
        <v>0.86</v>
      </c>
      <c r="D21" s="10">
        <v>0.76</v>
      </c>
      <c r="E21" s="10">
        <v>0.42</v>
      </c>
      <c r="F21" s="10">
        <v>1.22</v>
      </c>
      <c r="G21" s="11">
        <v>15</v>
      </c>
      <c r="H21" s="31">
        <v>8717.08</v>
      </c>
      <c r="I21" s="31">
        <v>955.54</v>
      </c>
      <c r="J21" s="31">
        <v>330.8</v>
      </c>
      <c r="K21" s="31">
        <v>258</v>
      </c>
      <c r="L21" s="32">
        <v>1375.8218775</v>
      </c>
      <c r="M21" s="32">
        <v>1577.81998</v>
      </c>
      <c r="N21" s="33">
        <f t="shared" si="0"/>
        <v>2170.799247240612</v>
      </c>
      <c r="O21" s="32">
        <f t="shared" si="1"/>
        <v>6668.781104740612</v>
      </c>
      <c r="P21" s="32">
        <f t="shared" si="2"/>
        <v>2048.298895259388</v>
      </c>
      <c r="R21" t="s">
        <v>35</v>
      </c>
    </row>
    <row r="22" spans="1:16" ht="12.75">
      <c r="A22" s="9">
        <v>20</v>
      </c>
      <c r="B22" s="9">
        <v>2</v>
      </c>
      <c r="C22" s="10">
        <v>0.76</v>
      </c>
      <c r="D22" s="10">
        <v>0.86</v>
      </c>
      <c r="E22" s="10">
        <v>0.01</v>
      </c>
      <c r="F22" s="10">
        <v>-0.13</v>
      </c>
      <c r="G22" s="10">
        <v>17.67</v>
      </c>
      <c r="H22" s="31" t="s">
        <v>6</v>
      </c>
      <c r="I22" s="31" t="s">
        <v>6</v>
      </c>
      <c r="J22" s="31" t="s">
        <v>6</v>
      </c>
      <c r="K22" s="31" t="s">
        <v>6</v>
      </c>
      <c r="L22" s="32"/>
      <c r="M22" s="32"/>
      <c r="N22" s="33"/>
      <c r="O22" s="32"/>
      <c r="P22" s="32"/>
    </row>
    <row r="23" spans="1:16" ht="12.75">
      <c r="A23" s="9">
        <v>21</v>
      </c>
      <c r="B23" s="9">
        <v>1</v>
      </c>
      <c r="C23" s="10">
        <v>0.93</v>
      </c>
      <c r="D23" s="10">
        <v>0.88</v>
      </c>
      <c r="E23" s="10">
        <v>-0.24</v>
      </c>
      <c r="F23" s="10">
        <v>-0.21</v>
      </c>
      <c r="G23" s="11">
        <v>13.48</v>
      </c>
      <c r="H23" s="31" t="s">
        <v>6</v>
      </c>
      <c r="I23" s="31" t="s">
        <v>6</v>
      </c>
      <c r="J23" s="31" t="s">
        <v>6</v>
      </c>
      <c r="K23" s="31" t="s">
        <v>6</v>
      </c>
      <c r="L23" s="32"/>
      <c r="M23" s="32"/>
      <c r="N23" s="33"/>
      <c r="O23" s="32"/>
      <c r="P23" s="32"/>
    </row>
    <row r="24" spans="1:16" ht="12.75">
      <c r="A24" s="9">
        <v>22</v>
      </c>
      <c r="B24" s="9">
        <v>2</v>
      </c>
      <c r="C24" s="10">
        <v>1.48</v>
      </c>
      <c r="D24" s="10">
        <v>1.49</v>
      </c>
      <c r="E24" s="10">
        <v>-0.15</v>
      </c>
      <c r="F24" s="10">
        <v>-0.4</v>
      </c>
      <c r="G24" s="10">
        <v>13.08</v>
      </c>
      <c r="H24" s="31" t="s">
        <v>6</v>
      </c>
      <c r="I24" s="31" t="s">
        <v>6</v>
      </c>
      <c r="J24" s="31" t="s">
        <v>6</v>
      </c>
      <c r="K24" s="31" t="s">
        <v>6</v>
      </c>
      <c r="L24" s="32"/>
      <c r="M24" s="32"/>
      <c r="N24" s="33"/>
      <c r="O24" s="32"/>
      <c r="P24" s="32"/>
    </row>
    <row r="25" spans="1:16" ht="12.75">
      <c r="A25" s="9">
        <v>23</v>
      </c>
      <c r="B25" s="9">
        <v>1</v>
      </c>
      <c r="C25" s="10">
        <v>0.73</v>
      </c>
      <c r="D25" s="10">
        <v>0.82</v>
      </c>
      <c r="E25" s="10">
        <v>-0.07</v>
      </c>
      <c r="F25" s="10">
        <v>-0.68</v>
      </c>
      <c r="G25" s="11">
        <v>12.82</v>
      </c>
      <c r="H25" s="31">
        <v>5117.88</v>
      </c>
      <c r="I25" s="31">
        <v>874.55</v>
      </c>
      <c r="J25" s="31">
        <v>192.72</v>
      </c>
      <c r="K25" s="31">
        <v>181.43</v>
      </c>
      <c r="L25" s="32">
        <v>636.81254</v>
      </c>
      <c r="M25" s="32">
        <v>656.626776</v>
      </c>
      <c r="N25" s="33">
        <f t="shared" si="0"/>
        <v>418.14816505657103</v>
      </c>
      <c r="O25" s="32">
        <f t="shared" si="1"/>
        <v>2960.2874810565713</v>
      </c>
      <c r="P25" s="32">
        <f t="shared" si="2"/>
        <v>2157.592518943429</v>
      </c>
    </row>
    <row r="26" spans="1:16" ht="12.75">
      <c r="A26" s="9">
        <v>24</v>
      </c>
      <c r="B26" s="9">
        <v>4</v>
      </c>
      <c r="C26" s="10">
        <v>0.68</v>
      </c>
      <c r="D26" s="10">
        <v>0.54</v>
      </c>
      <c r="E26" s="10">
        <v>0.44</v>
      </c>
      <c r="F26" s="10">
        <v>0.19</v>
      </c>
      <c r="G26" s="11">
        <v>8.7</v>
      </c>
      <c r="H26" s="31">
        <v>4642.3</v>
      </c>
      <c r="I26" s="31">
        <v>729.44</v>
      </c>
      <c r="J26" s="31">
        <v>116.22</v>
      </c>
      <c r="K26" s="31">
        <v>96.11</v>
      </c>
      <c r="L26" s="32">
        <v>417.6093133333334</v>
      </c>
      <c r="M26" s="32">
        <v>574.409035</v>
      </c>
      <c r="N26" s="33">
        <f t="shared" si="0"/>
        <v>239.87856267881267</v>
      </c>
      <c r="O26" s="32">
        <f t="shared" si="1"/>
        <v>2173.666911012146</v>
      </c>
      <c r="P26" s="32">
        <f t="shared" si="2"/>
        <v>2468.633088987854</v>
      </c>
    </row>
    <row r="27" spans="1:16" ht="12.75">
      <c r="A27" s="9">
        <v>25</v>
      </c>
      <c r="B27" s="9">
        <v>1</v>
      </c>
      <c r="C27" s="10">
        <v>0.86</v>
      </c>
      <c r="D27" s="10">
        <v>0.87</v>
      </c>
      <c r="E27" s="10">
        <v>-0.14</v>
      </c>
      <c r="F27" s="10">
        <v>-0.43</v>
      </c>
      <c r="G27" s="11">
        <v>15.99</v>
      </c>
      <c r="H27" s="31">
        <v>7571.07</v>
      </c>
      <c r="I27" s="31">
        <v>1017.62</v>
      </c>
      <c r="J27" s="31">
        <v>234.32</v>
      </c>
      <c r="K27" s="31">
        <v>257.11</v>
      </c>
      <c r="L27" s="32">
        <v>920.85435</v>
      </c>
      <c r="M27" s="32">
        <v>1236.198907894737</v>
      </c>
      <c r="N27" s="33">
        <f t="shared" si="0"/>
        <v>1138.3591418001179</v>
      </c>
      <c r="O27" s="32">
        <f t="shared" si="1"/>
        <v>4804.462399694855</v>
      </c>
      <c r="P27" s="32">
        <f t="shared" si="2"/>
        <v>2766.607600305145</v>
      </c>
    </row>
    <row r="28" spans="1:16" ht="12.75">
      <c r="A28" s="9">
        <v>26</v>
      </c>
      <c r="B28" s="9"/>
      <c r="C28" s="10"/>
      <c r="D28" s="10">
        <v>0.92</v>
      </c>
      <c r="E28" s="10"/>
      <c r="F28" s="10">
        <v>-0.78</v>
      </c>
      <c r="G28" s="11">
        <v>12.78</v>
      </c>
      <c r="H28" s="31">
        <v>7466.97</v>
      </c>
      <c r="I28" s="31">
        <v>933.57</v>
      </c>
      <c r="J28" s="31">
        <v>103.94</v>
      </c>
      <c r="K28" s="31">
        <v>73.38</v>
      </c>
      <c r="L28" s="32">
        <v>529.9131375000001</v>
      </c>
      <c r="M28" s="32">
        <v>1073.12964</v>
      </c>
      <c r="N28" s="33">
        <f t="shared" si="0"/>
        <v>568.6654944766456</v>
      </c>
      <c r="O28" s="32">
        <f t="shared" si="1"/>
        <v>3282.5982719766457</v>
      </c>
      <c r="P28" s="32">
        <f t="shared" si="2"/>
        <v>4184.371728023354</v>
      </c>
    </row>
    <row r="29" spans="1:16" ht="12.75">
      <c r="A29" s="9">
        <v>27</v>
      </c>
      <c r="B29" s="9">
        <v>1</v>
      </c>
      <c r="C29" s="10">
        <v>0.95</v>
      </c>
      <c r="D29" s="10">
        <v>0.95</v>
      </c>
      <c r="E29" s="10">
        <v>-0.05</v>
      </c>
      <c r="F29" s="10">
        <v>-0.72</v>
      </c>
      <c r="G29" s="11">
        <v>15.63</v>
      </c>
      <c r="H29" s="31">
        <v>7888.32</v>
      </c>
      <c r="I29" s="31">
        <v>1054.18</v>
      </c>
      <c r="J29" s="31">
        <v>212.01</v>
      </c>
      <c r="K29" s="31">
        <v>170.62</v>
      </c>
      <c r="L29" s="32">
        <v>879.7787271428572</v>
      </c>
      <c r="M29" s="32">
        <v>976.5595868421053</v>
      </c>
      <c r="N29" s="33">
        <f t="shared" si="0"/>
        <v>859.156350291102</v>
      </c>
      <c r="O29" s="32">
        <f t="shared" si="1"/>
        <v>4152.304664276065</v>
      </c>
      <c r="P29" s="32">
        <f t="shared" si="2"/>
        <v>3736.015335723935</v>
      </c>
    </row>
    <row r="30" spans="1:16" ht="12.75">
      <c r="A30" s="9">
        <v>28</v>
      </c>
      <c r="B30" s="9">
        <v>3</v>
      </c>
      <c r="C30" s="10">
        <v>1</v>
      </c>
      <c r="D30" s="10">
        <v>1</v>
      </c>
      <c r="E30" s="10">
        <v>0.61</v>
      </c>
      <c r="F30" s="10">
        <v>-0.27</v>
      </c>
      <c r="G30" s="11">
        <v>11.92</v>
      </c>
      <c r="H30" s="31">
        <v>5337.65</v>
      </c>
      <c r="I30" s="31">
        <v>834.26</v>
      </c>
      <c r="J30" s="31">
        <v>152.19</v>
      </c>
      <c r="K30" s="31">
        <v>253.29</v>
      </c>
      <c r="L30" s="32">
        <v>621.0110166666667</v>
      </c>
      <c r="M30" s="32">
        <v>614.1265422222222</v>
      </c>
      <c r="N30" s="33">
        <f t="shared" si="0"/>
        <v>381.3793483474068</v>
      </c>
      <c r="O30" s="32">
        <f t="shared" si="1"/>
        <v>2856.256907236296</v>
      </c>
      <c r="P30" s="32">
        <f t="shared" si="2"/>
        <v>2481.393092763704</v>
      </c>
    </row>
    <row r="31" spans="1:16" ht="12.75">
      <c r="A31" s="9">
        <v>29</v>
      </c>
      <c r="B31" s="9">
        <v>1</v>
      </c>
      <c r="C31" s="10">
        <v>0.71</v>
      </c>
      <c r="D31" s="10">
        <v>0.66</v>
      </c>
      <c r="E31" s="10">
        <v>-0.76</v>
      </c>
      <c r="F31" s="10">
        <v>0.19</v>
      </c>
      <c r="G31" s="11">
        <v>15.21</v>
      </c>
      <c r="H31" s="31">
        <v>6264.98</v>
      </c>
      <c r="I31" s="31">
        <v>875.54</v>
      </c>
      <c r="J31" s="31">
        <v>156.04</v>
      </c>
      <c r="K31" s="31">
        <v>156.4</v>
      </c>
      <c r="L31" s="32">
        <v>567.6434866666667</v>
      </c>
      <c r="M31" s="32">
        <v>758.8370588235294</v>
      </c>
      <c r="N31" s="33">
        <f t="shared" si="0"/>
        <v>430.74891388246675</v>
      </c>
      <c r="O31" s="32">
        <f t="shared" si="1"/>
        <v>2945.209459372663</v>
      </c>
      <c r="P31" s="32">
        <f t="shared" si="2"/>
        <v>3319.7705406273367</v>
      </c>
    </row>
    <row r="32" spans="1:16" ht="12.75">
      <c r="A32" s="9">
        <v>30</v>
      </c>
      <c r="B32" s="9"/>
      <c r="C32" s="10"/>
      <c r="D32" s="10">
        <v>1.51</v>
      </c>
      <c r="E32" s="10"/>
      <c r="F32" s="10">
        <v>-1.44</v>
      </c>
      <c r="G32" s="11">
        <v>4.17</v>
      </c>
      <c r="H32" s="31">
        <v>7817.58</v>
      </c>
      <c r="I32" s="31">
        <v>706</v>
      </c>
      <c r="J32" s="31">
        <v>72.89</v>
      </c>
      <c r="K32" s="31">
        <v>44.49</v>
      </c>
      <c r="L32" s="32">
        <v>396.01152</v>
      </c>
      <c r="M32" s="32">
        <v>889.5158891666666</v>
      </c>
      <c r="N32" s="33">
        <f t="shared" si="0"/>
        <v>352.25853933304325</v>
      </c>
      <c r="O32" s="32">
        <f t="shared" si="1"/>
        <v>2461.16594849971</v>
      </c>
      <c r="P32" s="32">
        <f t="shared" si="2"/>
        <v>5356.41405150029</v>
      </c>
    </row>
    <row r="33" spans="1:16" ht="12.75">
      <c r="A33" s="9">
        <v>31</v>
      </c>
      <c r="B33" s="9">
        <v>1</v>
      </c>
      <c r="C33" s="10">
        <v>1.17</v>
      </c>
      <c r="D33" s="10">
        <v>1.33</v>
      </c>
      <c r="E33" s="10">
        <v>-0.44</v>
      </c>
      <c r="F33" s="10">
        <v>-0.75</v>
      </c>
      <c r="G33" s="10">
        <v>12.99</v>
      </c>
      <c r="H33" s="31" t="s">
        <v>6</v>
      </c>
      <c r="I33" s="31" t="s">
        <v>6</v>
      </c>
      <c r="J33" s="31" t="s">
        <v>6</v>
      </c>
      <c r="K33" s="31" t="s">
        <v>6</v>
      </c>
      <c r="L33" s="32"/>
      <c r="M33" s="32"/>
      <c r="N33" s="33"/>
      <c r="O33" s="32"/>
      <c r="P33" s="32"/>
    </row>
    <row r="34" spans="1:16" ht="12.75">
      <c r="A34" s="9">
        <v>32</v>
      </c>
      <c r="B34" s="9">
        <v>2</v>
      </c>
      <c r="C34" s="10">
        <v>1.01</v>
      </c>
      <c r="D34" s="10">
        <v>0.87</v>
      </c>
      <c r="E34" s="10">
        <v>0.3</v>
      </c>
      <c r="F34" s="10">
        <v>-0.08</v>
      </c>
      <c r="G34" s="11">
        <v>13.54</v>
      </c>
      <c r="H34" s="31">
        <v>4572.03</v>
      </c>
      <c r="I34" s="31">
        <v>804.52</v>
      </c>
      <c r="J34" s="31">
        <v>154.55</v>
      </c>
      <c r="K34" s="31">
        <v>118.65</v>
      </c>
      <c r="L34" s="32">
        <v>538.5993099999998</v>
      </c>
      <c r="M34" s="32">
        <v>527.4040600000001</v>
      </c>
      <c r="N34" s="33">
        <f t="shared" si="0"/>
        <v>284.0594628071986</v>
      </c>
      <c r="O34" s="32">
        <f t="shared" si="1"/>
        <v>2427.7828328071982</v>
      </c>
      <c r="P34" s="32">
        <f t="shared" si="2"/>
        <v>2144.2471671928015</v>
      </c>
    </row>
    <row r="35" spans="1:16" ht="12.75">
      <c r="A35" s="9">
        <v>33</v>
      </c>
      <c r="B35" s="9">
        <v>1</v>
      </c>
      <c r="C35" s="10">
        <v>0.65</v>
      </c>
      <c r="D35" s="10">
        <v>0.67</v>
      </c>
      <c r="E35" s="10">
        <v>0.44</v>
      </c>
      <c r="F35" s="10">
        <v>0.88</v>
      </c>
      <c r="G35" s="11">
        <v>12.57</v>
      </c>
      <c r="H35" s="31">
        <v>6782.94</v>
      </c>
      <c r="I35" s="31">
        <v>883</v>
      </c>
      <c r="J35" s="31">
        <v>294.55</v>
      </c>
      <c r="K35" s="31">
        <v>258.93</v>
      </c>
      <c r="L35" s="32">
        <v>838.02801</v>
      </c>
      <c r="M35" s="32">
        <v>917.9656184210526</v>
      </c>
      <c r="N35" s="33">
        <f t="shared" si="0"/>
        <v>769.2809004538141</v>
      </c>
      <c r="O35" s="32">
        <f t="shared" si="1"/>
        <v>3961.7545288748665</v>
      </c>
      <c r="P35" s="32">
        <f t="shared" si="2"/>
        <v>2821.185471125133</v>
      </c>
    </row>
    <row r="36" spans="1:16" ht="12.75">
      <c r="A36" s="9">
        <v>34</v>
      </c>
      <c r="B36" s="9">
        <v>1</v>
      </c>
      <c r="C36" s="10">
        <v>0.96</v>
      </c>
      <c r="D36" s="10">
        <v>0.97</v>
      </c>
      <c r="E36" s="10">
        <v>0.54</v>
      </c>
      <c r="F36" s="10">
        <v>-0.48</v>
      </c>
      <c r="G36" s="11">
        <v>14.32</v>
      </c>
      <c r="H36" s="31">
        <v>6333.68</v>
      </c>
      <c r="I36" s="31">
        <v>1017.59</v>
      </c>
      <c r="J36" s="31">
        <v>246.06</v>
      </c>
      <c r="K36" s="31">
        <v>207.73</v>
      </c>
      <c r="L36" s="32">
        <v>717.9172000000001</v>
      </c>
      <c r="M36" s="32">
        <v>849.2153835294116</v>
      </c>
      <c r="N36" s="33">
        <f t="shared" si="0"/>
        <v>609.6663303403614</v>
      </c>
      <c r="O36" s="32">
        <f t="shared" si="1"/>
        <v>3648.178913869773</v>
      </c>
      <c r="P36" s="32">
        <f t="shared" si="2"/>
        <v>2685.501086130227</v>
      </c>
    </row>
    <row r="37" spans="1:16" ht="12.75">
      <c r="A37" s="9">
        <v>35</v>
      </c>
      <c r="B37" s="9">
        <v>3</v>
      </c>
      <c r="C37" s="10">
        <v>1.38</v>
      </c>
      <c r="D37" s="10">
        <v>1.18</v>
      </c>
      <c r="E37" s="10">
        <v>-1.19</v>
      </c>
      <c r="F37" s="10">
        <v>-0.89</v>
      </c>
      <c r="G37" s="11">
        <v>13.55</v>
      </c>
      <c r="H37" s="31">
        <v>5498.03</v>
      </c>
      <c r="I37" s="31">
        <v>813.68</v>
      </c>
      <c r="J37" s="31">
        <v>156.77</v>
      </c>
      <c r="K37" s="31">
        <v>99.49</v>
      </c>
      <c r="L37" s="32">
        <v>486.38008</v>
      </c>
      <c r="M37" s="32">
        <v>662.4462029411765</v>
      </c>
      <c r="N37" s="33">
        <f t="shared" si="0"/>
        <v>322.20063718222565</v>
      </c>
      <c r="O37" s="32">
        <f t="shared" si="1"/>
        <v>2540.9669201234024</v>
      </c>
      <c r="P37" s="32">
        <f t="shared" si="2"/>
        <v>2957.0630798765974</v>
      </c>
    </row>
    <row r="38" spans="1:16" ht="12.75">
      <c r="A38" s="9">
        <v>36</v>
      </c>
      <c r="B38" s="9">
        <v>2</v>
      </c>
      <c r="C38" s="10">
        <v>0.85</v>
      </c>
      <c r="D38" s="10">
        <v>0.81</v>
      </c>
      <c r="E38" s="10">
        <v>-0.58</v>
      </c>
      <c r="F38" s="10">
        <v>-0.82</v>
      </c>
      <c r="G38" s="11">
        <v>14.04</v>
      </c>
      <c r="H38" s="31">
        <v>7051.21</v>
      </c>
      <c r="I38" s="31">
        <v>884.92</v>
      </c>
      <c r="J38" s="31">
        <v>179.89</v>
      </c>
      <c r="K38" s="31">
        <v>237.19</v>
      </c>
      <c r="L38" s="32">
        <v>702.954136</v>
      </c>
      <c r="M38" s="32">
        <v>938.816230588235</v>
      </c>
      <c r="N38" s="33">
        <f t="shared" si="0"/>
        <v>659.9447522359295</v>
      </c>
      <c r="O38" s="32">
        <f t="shared" si="1"/>
        <v>3603.7151188241646</v>
      </c>
      <c r="P38" s="32">
        <f t="shared" si="2"/>
        <v>3447.4948811758354</v>
      </c>
    </row>
    <row r="39" spans="1:16" ht="12.75">
      <c r="A39" s="9">
        <v>37</v>
      </c>
      <c r="B39" s="9">
        <v>1</v>
      </c>
      <c r="C39" s="10">
        <v>1.18</v>
      </c>
      <c r="D39" s="10">
        <v>1.17</v>
      </c>
      <c r="E39" s="10">
        <v>0.18</v>
      </c>
      <c r="F39" s="10">
        <v>-0.95</v>
      </c>
      <c r="G39" s="11">
        <v>11.5</v>
      </c>
      <c r="H39" s="31">
        <v>5968.36</v>
      </c>
      <c r="I39" s="31">
        <v>859.04</v>
      </c>
      <c r="J39" s="31">
        <v>189.63</v>
      </c>
      <c r="K39" s="31">
        <v>159.82</v>
      </c>
      <c r="L39" s="32">
        <v>631.36515375</v>
      </c>
      <c r="M39" s="32">
        <v>643.2187588888887</v>
      </c>
      <c r="N39" s="33">
        <f t="shared" si="0"/>
        <v>406.1059106007674</v>
      </c>
      <c r="O39" s="32">
        <f t="shared" si="1"/>
        <v>2889.1798232396563</v>
      </c>
      <c r="P39" s="32">
        <f t="shared" si="2"/>
        <v>3079.1801767603433</v>
      </c>
    </row>
    <row r="40" spans="1:16" ht="12.75">
      <c r="A40" s="9">
        <v>38</v>
      </c>
      <c r="B40" s="9">
        <v>2</v>
      </c>
      <c r="C40" s="10">
        <v>0.85</v>
      </c>
      <c r="D40" s="10">
        <v>0.97</v>
      </c>
      <c r="E40" s="10">
        <v>0.77</v>
      </c>
      <c r="F40" s="10">
        <v>-0.03</v>
      </c>
      <c r="G40" s="11">
        <v>13.77</v>
      </c>
      <c r="H40" s="31">
        <v>6105.53</v>
      </c>
      <c r="I40" s="31">
        <v>923.98</v>
      </c>
      <c r="J40" s="31">
        <v>186.95</v>
      </c>
      <c r="K40" s="31">
        <v>149.09</v>
      </c>
      <c r="L40" s="32">
        <v>747.1195550000001</v>
      </c>
      <c r="M40" s="32">
        <v>873.9456031578948</v>
      </c>
      <c r="N40" s="33">
        <f t="shared" si="0"/>
        <v>652.941850125533</v>
      </c>
      <c r="O40" s="32">
        <f t="shared" si="1"/>
        <v>3534.027008283428</v>
      </c>
      <c r="P40" s="32">
        <f t="shared" si="2"/>
        <v>2571.5029917165716</v>
      </c>
    </row>
    <row r="41" spans="1:16" ht="12.75">
      <c r="A41" s="9">
        <v>39</v>
      </c>
      <c r="B41" s="9">
        <v>4</v>
      </c>
      <c r="C41" s="10">
        <v>1.1</v>
      </c>
      <c r="D41" s="10">
        <v>1.14</v>
      </c>
      <c r="E41" s="10">
        <v>-0.65</v>
      </c>
      <c r="F41" s="10">
        <v>-1.11</v>
      </c>
      <c r="G41" s="11">
        <v>11.69</v>
      </c>
      <c r="H41" s="31">
        <v>5038.3</v>
      </c>
      <c r="I41" s="31">
        <v>693.86</v>
      </c>
      <c r="J41" s="31">
        <v>111.03</v>
      </c>
      <c r="K41" s="31">
        <v>157.75</v>
      </c>
      <c r="L41" s="32">
        <v>340.76128000000006</v>
      </c>
      <c r="M41" s="32">
        <v>331.25173166666667</v>
      </c>
      <c r="N41" s="33">
        <f t="shared" si="0"/>
        <v>112.87776408494989</v>
      </c>
      <c r="O41" s="32">
        <f t="shared" si="1"/>
        <v>1747.5307757516166</v>
      </c>
      <c r="P41" s="32">
        <f t="shared" si="2"/>
        <v>3290.7692242483836</v>
      </c>
    </row>
    <row r="42" spans="1:16" ht="12.75">
      <c r="A42" s="9">
        <v>40</v>
      </c>
      <c r="B42" s="9">
        <v>1</v>
      </c>
      <c r="C42" s="10">
        <v>0.99</v>
      </c>
      <c r="D42" s="10">
        <v>1.1</v>
      </c>
      <c r="E42" s="10">
        <v>-0.02</v>
      </c>
      <c r="F42" s="10">
        <v>0.35</v>
      </c>
      <c r="G42" s="11">
        <v>12.32</v>
      </c>
      <c r="H42" s="31">
        <v>7079.27</v>
      </c>
      <c r="I42" s="31">
        <v>969</v>
      </c>
      <c r="J42" s="31">
        <v>225.32</v>
      </c>
      <c r="K42" s="31">
        <v>201.45</v>
      </c>
      <c r="L42" s="32">
        <v>760.8500928571428</v>
      </c>
      <c r="M42" s="32">
        <v>968.391666</v>
      </c>
      <c r="N42" s="33">
        <f t="shared" si="0"/>
        <v>736.8008889981832</v>
      </c>
      <c r="O42" s="32">
        <f t="shared" si="1"/>
        <v>3861.812647855326</v>
      </c>
      <c r="P42" s="32">
        <f t="shared" si="2"/>
        <v>3217.4573521446746</v>
      </c>
    </row>
    <row r="43" spans="1:16" ht="12.75">
      <c r="A43" s="9">
        <v>41</v>
      </c>
      <c r="B43" s="9">
        <v>2</v>
      </c>
      <c r="C43" s="10">
        <v>0.87</v>
      </c>
      <c r="D43" s="10">
        <v>1</v>
      </c>
      <c r="E43" s="10">
        <v>-0.04</v>
      </c>
      <c r="F43" s="10">
        <v>0.34</v>
      </c>
      <c r="G43" s="11">
        <v>15.78</v>
      </c>
      <c r="H43" s="31">
        <v>7170.14</v>
      </c>
      <c r="I43" s="31">
        <v>762.84</v>
      </c>
      <c r="J43" s="31">
        <v>189.23</v>
      </c>
      <c r="K43" s="31">
        <v>158.25</v>
      </c>
      <c r="L43" s="32">
        <v>787.0567714285714</v>
      </c>
      <c r="M43" s="32">
        <v>1077.7130329411764</v>
      </c>
      <c r="N43" s="33">
        <f t="shared" si="0"/>
        <v>848.221340233176</v>
      </c>
      <c r="O43" s="32">
        <f t="shared" si="1"/>
        <v>3823.311144602924</v>
      </c>
      <c r="P43" s="32">
        <f t="shared" si="2"/>
        <v>3346.8288553970765</v>
      </c>
    </row>
    <row r="44" spans="1:16" ht="12.75">
      <c r="A44" s="9">
        <v>42</v>
      </c>
      <c r="B44" s="9">
        <v>4</v>
      </c>
      <c r="C44" s="10">
        <v>0.97</v>
      </c>
      <c r="D44" s="10">
        <v>0.81</v>
      </c>
      <c r="E44" s="10">
        <v>-0.98</v>
      </c>
      <c r="F44" s="10">
        <v>-1.45</v>
      </c>
      <c r="G44" s="11">
        <v>10.85</v>
      </c>
      <c r="H44" s="31">
        <v>4569.15</v>
      </c>
      <c r="I44" s="31">
        <v>640.84</v>
      </c>
      <c r="J44" s="31">
        <v>107.59</v>
      </c>
      <c r="K44" s="31">
        <v>65.13</v>
      </c>
      <c r="L44" s="32">
        <v>376.09758000000005</v>
      </c>
      <c r="M44" s="32">
        <v>564.9113689999999</v>
      </c>
      <c r="N44" s="33">
        <f t="shared" si="0"/>
        <v>212.46179879538704</v>
      </c>
      <c r="O44" s="32">
        <f t="shared" si="1"/>
        <v>1967.030747795387</v>
      </c>
      <c r="P44" s="32">
        <f t="shared" si="2"/>
        <v>2602.1192522046126</v>
      </c>
    </row>
    <row r="45" spans="1:16" ht="12.75">
      <c r="A45" s="9">
        <v>43</v>
      </c>
      <c r="B45" s="9">
        <v>3</v>
      </c>
      <c r="C45" s="10">
        <v>1.05</v>
      </c>
      <c r="D45" s="10">
        <v>0.75</v>
      </c>
      <c r="E45" s="10">
        <v>-0.4</v>
      </c>
      <c r="F45" s="10">
        <v>-0.31</v>
      </c>
      <c r="G45" s="11">
        <v>10.12</v>
      </c>
      <c r="H45" s="31">
        <v>4974.79</v>
      </c>
      <c r="I45" s="31">
        <v>827.72</v>
      </c>
      <c r="J45" s="31">
        <v>125.55</v>
      </c>
      <c r="K45" s="31">
        <v>91.07</v>
      </c>
      <c r="L45" s="32">
        <v>463.52888571428565</v>
      </c>
      <c r="M45" s="32">
        <v>501.9368305263159</v>
      </c>
      <c r="N45" s="33">
        <f t="shared" si="0"/>
        <v>232.66221975282343</v>
      </c>
      <c r="O45" s="32">
        <f t="shared" si="1"/>
        <v>2242.467935993425</v>
      </c>
      <c r="P45" s="32">
        <f t="shared" si="2"/>
        <v>2732.322064006575</v>
      </c>
    </row>
    <row r="46" spans="1:16" ht="12.75">
      <c r="A46" s="9">
        <v>44</v>
      </c>
      <c r="B46" s="9">
        <v>3</v>
      </c>
      <c r="C46" s="10">
        <v>0.86</v>
      </c>
      <c r="D46" s="10">
        <v>0.87</v>
      </c>
      <c r="E46" s="10">
        <v>-0.63</v>
      </c>
      <c r="F46" s="10">
        <v>-0.42</v>
      </c>
      <c r="G46" s="11">
        <v>12.83</v>
      </c>
      <c r="H46" s="31">
        <v>3925.52</v>
      </c>
      <c r="I46" s="31">
        <v>744.91</v>
      </c>
      <c r="J46" s="31">
        <v>180.56</v>
      </c>
      <c r="K46" s="31">
        <v>115.42</v>
      </c>
      <c r="L46" s="32">
        <v>416.7088228571429</v>
      </c>
      <c r="M46" s="32">
        <v>510.8460995454546</v>
      </c>
      <c r="N46" s="33">
        <f t="shared" si="0"/>
        <v>212.87407680274922</v>
      </c>
      <c r="O46" s="32">
        <f t="shared" si="1"/>
        <v>2181.3189992053467</v>
      </c>
      <c r="P46" s="32">
        <f t="shared" si="2"/>
        <v>1744.2010007946533</v>
      </c>
    </row>
    <row r="47" spans="1:16" ht="12.75">
      <c r="A47" s="9">
        <v>45</v>
      </c>
      <c r="B47" s="9">
        <v>4</v>
      </c>
      <c r="C47" s="10">
        <v>1.11</v>
      </c>
      <c r="D47" s="10">
        <v>0.87</v>
      </c>
      <c r="E47" s="10">
        <v>0.6</v>
      </c>
      <c r="F47" s="10">
        <v>-0.26</v>
      </c>
      <c r="G47" s="11">
        <v>9.86</v>
      </c>
      <c r="H47" s="31">
        <v>3831.7</v>
      </c>
      <c r="I47" s="31">
        <v>591.14</v>
      </c>
      <c r="J47" s="31">
        <v>102.16</v>
      </c>
      <c r="K47" s="31">
        <v>85.39</v>
      </c>
      <c r="L47" s="32">
        <v>400.73893</v>
      </c>
      <c r="M47" s="32">
        <v>399.5851736842106</v>
      </c>
      <c r="N47" s="33">
        <f t="shared" si="0"/>
        <v>160.1293349460747</v>
      </c>
      <c r="O47" s="32">
        <f t="shared" si="1"/>
        <v>1739.1434386302853</v>
      </c>
      <c r="P47" s="32">
        <f t="shared" si="2"/>
        <v>2092.5565613697145</v>
      </c>
    </row>
    <row r="48" spans="1:16" ht="12.75">
      <c r="A48" s="9">
        <v>46</v>
      </c>
      <c r="B48" s="9">
        <v>3</v>
      </c>
      <c r="C48" s="10">
        <v>1.16</v>
      </c>
      <c r="D48" s="10">
        <v>1.03</v>
      </c>
      <c r="E48" s="10">
        <v>-0.33</v>
      </c>
      <c r="F48" s="10">
        <v>-1.01</v>
      </c>
      <c r="G48" s="11">
        <v>9.75</v>
      </c>
      <c r="H48" s="31" t="s">
        <v>6</v>
      </c>
      <c r="I48" s="31" t="s">
        <v>6</v>
      </c>
      <c r="J48" s="31" t="s">
        <v>6</v>
      </c>
      <c r="K48" s="31" t="s">
        <v>6</v>
      </c>
      <c r="L48" s="32"/>
      <c r="M48" s="32"/>
      <c r="N48" s="33"/>
      <c r="O48" s="32"/>
      <c r="P48" s="32"/>
    </row>
    <row r="49" spans="1:16" ht="12.75">
      <c r="A49" s="9">
        <v>47</v>
      </c>
      <c r="B49" s="9">
        <v>3</v>
      </c>
      <c r="C49" s="10">
        <v>1.14</v>
      </c>
      <c r="D49" s="10">
        <v>0.98</v>
      </c>
      <c r="E49" s="10">
        <v>-0.12</v>
      </c>
      <c r="F49" s="10">
        <v>-0.27</v>
      </c>
      <c r="G49" s="11">
        <v>12.56</v>
      </c>
      <c r="H49" s="31">
        <v>4857.8</v>
      </c>
      <c r="I49" s="31">
        <v>813.02</v>
      </c>
      <c r="J49" s="31">
        <v>106.02</v>
      </c>
      <c r="K49" s="31">
        <v>67.97</v>
      </c>
      <c r="L49" s="32">
        <v>285.0040625</v>
      </c>
      <c r="M49" s="32">
        <v>514.6263386666667</v>
      </c>
      <c r="N49" s="33">
        <f t="shared" si="0"/>
        <v>146.67059718950085</v>
      </c>
      <c r="O49" s="32">
        <f t="shared" si="1"/>
        <v>1933.3109983561674</v>
      </c>
      <c r="P49" s="32">
        <f t="shared" si="2"/>
        <v>2924.489001643833</v>
      </c>
    </row>
    <row r="50" spans="1:16" ht="12.75">
      <c r="A50" s="9">
        <v>48</v>
      </c>
      <c r="B50" s="9">
        <v>3</v>
      </c>
      <c r="C50" s="10">
        <v>1.06</v>
      </c>
      <c r="D50" s="10">
        <v>1.2</v>
      </c>
      <c r="E50" s="10">
        <v>0.02</v>
      </c>
      <c r="F50" s="10">
        <v>-0.88</v>
      </c>
      <c r="G50" s="11">
        <v>13.42</v>
      </c>
      <c r="H50" s="31">
        <v>5974.54</v>
      </c>
      <c r="I50" s="31">
        <v>846.64</v>
      </c>
      <c r="J50" s="31">
        <v>184</v>
      </c>
      <c r="K50" s="31">
        <v>127.22</v>
      </c>
      <c r="L50" s="32">
        <v>822.80975</v>
      </c>
      <c r="M50" s="32">
        <v>949.0746052631579</v>
      </c>
      <c r="N50" s="33">
        <f t="shared" si="0"/>
        <v>780.9078386879276</v>
      </c>
      <c r="O50" s="32">
        <f t="shared" si="1"/>
        <v>3710.652193951086</v>
      </c>
      <c r="P50" s="32">
        <f t="shared" si="2"/>
        <v>2263.887806048914</v>
      </c>
    </row>
    <row r="51" spans="1:16" ht="12.75">
      <c r="A51" s="9">
        <v>49</v>
      </c>
      <c r="B51" s="9">
        <v>1</v>
      </c>
      <c r="C51" s="10">
        <v>1.16</v>
      </c>
      <c r="D51" s="10">
        <v>1.06</v>
      </c>
      <c r="E51" s="10">
        <v>0.25</v>
      </c>
      <c r="F51" s="10">
        <v>-0.02</v>
      </c>
      <c r="G51" s="11">
        <v>15.02</v>
      </c>
      <c r="H51" s="31" t="s">
        <v>6</v>
      </c>
      <c r="I51" s="31" t="s">
        <v>6</v>
      </c>
      <c r="J51" s="31" t="s">
        <v>6</v>
      </c>
      <c r="K51" s="31" t="s">
        <v>6</v>
      </c>
      <c r="L51" s="32"/>
      <c r="M51" s="32"/>
      <c r="N51" s="33"/>
      <c r="O51" s="32"/>
      <c r="P51" s="32"/>
    </row>
    <row r="52" spans="1:16" ht="12.75">
      <c r="A52" s="9">
        <v>50</v>
      </c>
      <c r="B52" s="9">
        <v>3</v>
      </c>
      <c r="C52" s="10">
        <v>1.1</v>
      </c>
      <c r="D52" s="10">
        <v>1.24</v>
      </c>
      <c r="E52" s="10">
        <v>-0.45</v>
      </c>
      <c r="F52" s="10">
        <v>-1.26</v>
      </c>
      <c r="G52" s="11">
        <v>8.33</v>
      </c>
      <c r="H52" s="31">
        <v>5988.07</v>
      </c>
      <c r="I52" s="31">
        <v>761.26</v>
      </c>
      <c r="J52" s="31">
        <v>185.1</v>
      </c>
      <c r="K52" s="31">
        <v>216.95</v>
      </c>
      <c r="L52" s="32">
        <v>681.8716319999999</v>
      </c>
      <c r="M52" s="32">
        <v>896.2052272727273</v>
      </c>
      <c r="N52" s="33">
        <f t="shared" si="0"/>
        <v>611.0969209273853</v>
      </c>
      <c r="O52" s="32">
        <f t="shared" si="1"/>
        <v>3352.4837802001125</v>
      </c>
      <c r="P52" s="32">
        <f t="shared" si="2"/>
        <v>2635.586219799887</v>
      </c>
    </row>
    <row r="53" spans="1:16" ht="12.75">
      <c r="A53" s="9">
        <v>51</v>
      </c>
      <c r="B53" s="9">
        <v>3</v>
      </c>
      <c r="C53" s="10">
        <v>0.94</v>
      </c>
      <c r="D53" s="10">
        <v>0.95</v>
      </c>
      <c r="E53" s="10">
        <v>-0.49</v>
      </c>
      <c r="F53" s="10">
        <v>-1.3</v>
      </c>
      <c r="G53" s="11">
        <v>9.06</v>
      </c>
      <c r="H53" s="31">
        <v>4853.81</v>
      </c>
      <c r="I53" s="31">
        <v>804.71</v>
      </c>
      <c r="J53" s="31">
        <v>146.23</v>
      </c>
      <c r="K53" s="31">
        <v>122.53</v>
      </c>
      <c r="L53" s="32">
        <v>526.1147616666667</v>
      </c>
      <c r="M53" s="32">
        <v>422.9159333333334</v>
      </c>
      <c r="N53" s="33">
        <f t="shared" si="0"/>
        <v>222.5023154707026</v>
      </c>
      <c r="O53" s="32">
        <f t="shared" si="1"/>
        <v>2245.003010470703</v>
      </c>
      <c r="P53" s="32">
        <f t="shared" si="2"/>
        <v>2608.8069895292974</v>
      </c>
    </row>
    <row r="54" spans="1:16" ht="12.75">
      <c r="A54" s="9">
        <v>52</v>
      </c>
      <c r="B54" s="9">
        <v>3</v>
      </c>
      <c r="C54" s="10">
        <v>1.08</v>
      </c>
      <c r="D54" s="10">
        <v>1.03</v>
      </c>
      <c r="E54" s="10">
        <v>0.44</v>
      </c>
      <c r="F54" s="10">
        <v>-0.53</v>
      </c>
      <c r="G54" s="11">
        <v>11.03</v>
      </c>
      <c r="H54" s="31">
        <v>5967.87</v>
      </c>
      <c r="I54" s="31">
        <v>867.29</v>
      </c>
      <c r="J54" s="31">
        <v>159.58</v>
      </c>
      <c r="K54" s="31">
        <v>134.4</v>
      </c>
      <c r="L54" s="32">
        <v>609.3599142857142</v>
      </c>
      <c r="M54" s="32">
        <v>771.8001623529412</v>
      </c>
      <c r="N54" s="33">
        <f t="shared" si="0"/>
        <v>470.3040807770886</v>
      </c>
      <c r="O54" s="32">
        <f t="shared" si="1"/>
        <v>3012.734157415744</v>
      </c>
      <c r="P54" s="32">
        <f t="shared" si="2"/>
        <v>2955.135842584256</v>
      </c>
    </row>
    <row r="55" spans="1:16" ht="12.75">
      <c r="A55" s="9">
        <v>53</v>
      </c>
      <c r="B55" s="9">
        <v>1</v>
      </c>
      <c r="C55" s="10">
        <v>0.95</v>
      </c>
      <c r="D55" s="10">
        <v>0.92</v>
      </c>
      <c r="E55" s="10">
        <v>0.2</v>
      </c>
      <c r="F55" s="10">
        <v>-0.34</v>
      </c>
      <c r="G55" s="11">
        <v>15.88</v>
      </c>
      <c r="H55" s="31">
        <v>7953.7</v>
      </c>
      <c r="I55" s="31">
        <v>995.87</v>
      </c>
      <c r="J55" s="31">
        <v>270.56</v>
      </c>
      <c r="K55" s="31">
        <v>195.03</v>
      </c>
      <c r="L55" s="32">
        <v>830.4365771428571</v>
      </c>
      <c r="M55" s="32">
        <v>1314.36201</v>
      </c>
      <c r="N55" s="33">
        <f t="shared" si="0"/>
        <v>1091.4942887110058</v>
      </c>
      <c r="O55" s="32">
        <f t="shared" si="1"/>
        <v>4697.752875853863</v>
      </c>
      <c r="P55" s="32">
        <f t="shared" si="2"/>
        <v>3255.947124146137</v>
      </c>
    </row>
    <row r="56" spans="1:16" ht="12.75">
      <c r="A56" s="9">
        <v>54</v>
      </c>
      <c r="B56" s="9"/>
      <c r="C56" s="10"/>
      <c r="D56" s="10">
        <v>0.71</v>
      </c>
      <c r="E56" s="10"/>
      <c r="F56" s="10">
        <v>-0.9</v>
      </c>
      <c r="G56" s="10">
        <v>10.3</v>
      </c>
      <c r="H56" s="31" t="s">
        <v>6</v>
      </c>
      <c r="I56" s="31" t="s">
        <v>6</v>
      </c>
      <c r="J56" s="31" t="s">
        <v>6</v>
      </c>
      <c r="K56" s="31" t="s">
        <v>6</v>
      </c>
      <c r="L56" s="32"/>
      <c r="M56" s="32"/>
      <c r="N56" s="33"/>
      <c r="O56" s="32"/>
      <c r="P56" s="32"/>
    </row>
    <row r="57" spans="1:16" ht="12.75">
      <c r="A57" s="9">
        <v>55</v>
      </c>
      <c r="B57" s="9">
        <v>1</v>
      </c>
      <c r="C57" s="10">
        <v>0.99</v>
      </c>
      <c r="D57" s="10">
        <v>0.81</v>
      </c>
      <c r="E57" s="10">
        <v>-0.39</v>
      </c>
      <c r="F57" s="10">
        <v>0.51</v>
      </c>
      <c r="G57" s="11">
        <v>13.14</v>
      </c>
      <c r="H57" s="31">
        <v>6432.27</v>
      </c>
      <c r="I57" s="31">
        <v>1112.66</v>
      </c>
      <c r="J57" s="31">
        <v>238.53</v>
      </c>
      <c r="K57" s="31">
        <v>206.25</v>
      </c>
      <c r="L57" s="32">
        <v>796.121717142857</v>
      </c>
      <c r="M57" s="32">
        <v>1002.1585090909092</v>
      </c>
      <c r="N57" s="33">
        <f t="shared" si="0"/>
        <v>797.8401531067801</v>
      </c>
      <c r="O57" s="32">
        <f t="shared" si="1"/>
        <v>4153.560379340546</v>
      </c>
      <c r="P57" s="32">
        <f t="shared" si="2"/>
        <v>2278.7096206594542</v>
      </c>
    </row>
    <row r="58" spans="1:16" ht="12.75">
      <c r="A58" s="9">
        <v>56</v>
      </c>
      <c r="B58" s="9"/>
      <c r="C58" s="10"/>
      <c r="D58" s="10">
        <v>0.98</v>
      </c>
      <c r="E58" s="10"/>
      <c r="F58" s="10">
        <v>-1.3</v>
      </c>
      <c r="G58" s="11">
        <v>12.05</v>
      </c>
      <c r="H58" s="31">
        <v>8088.41</v>
      </c>
      <c r="I58" s="31">
        <v>859.97</v>
      </c>
      <c r="J58" s="31">
        <v>181.3</v>
      </c>
      <c r="K58" s="31">
        <v>86.8</v>
      </c>
      <c r="L58" s="32">
        <v>706.0901</v>
      </c>
      <c r="M58" s="32">
        <v>1057.4884</v>
      </c>
      <c r="N58" s="33">
        <f t="shared" si="0"/>
        <v>746.68209010484</v>
      </c>
      <c r="O58" s="32">
        <f t="shared" si="1"/>
        <v>3638.33059010484</v>
      </c>
      <c r="P58" s="32">
        <f t="shared" si="2"/>
        <v>4450.079409895159</v>
      </c>
    </row>
    <row r="59" spans="1:16" ht="12.75">
      <c r="A59" s="9">
        <v>57</v>
      </c>
      <c r="B59" s="9">
        <v>3</v>
      </c>
      <c r="C59" s="10">
        <v>1.18</v>
      </c>
      <c r="D59" s="10">
        <v>1.12</v>
      </c>
      <c r="E59" s="10">
        <v>-0.95</v>
      </c>
      <c r="F59" s="10">
        <v>-0.82</v>
      </c>
      <c r="G59" s="11">
        <v>12.82</v>
      </c>
      <c r="H59" s="31">
        <v>5772.47</v>
      </c>
      <c r="I59" s="31">
        <v>834.45</v>
      </c>
      <c r="J59" s="31">
        <v>193.35</v>
      </c>
      <c r="K59" s="31">
        <v>264.06</v>
      </c>
      <c r="L59" s="32">
        <v>674.4572775</v>
      </c>
      <c r="M59" s="32">
        <v>574.291764</v>
      </c>
      <c r="N59" s="33">
        <f t="shared" si="0"/>
        <v>387.3352596381125</v>
      </c>
      <c r="O59" s="32">
        <f t="shared" si="1"/>
        <v>2927.944301138112</v>
      </c>
      <c r="P59" s="32">
        <f t="shared" si="2"/>
        <v>2844.525698861888</v>
      </c>
    </row>
    <row r="60" spans="1:16" ht="12.75">
      <c r="A60" s="9">
        <v>58</v>
      </c>
      <c r="B60" s="9">
        <v>1</v>
      </c>
      <c r="C60" s="10">
        <v>1.24</v>
      </c>
      <c r="D60" s="10">
        <v>1.13</v>
      </c>
      <c r="E60" s="10">
        <v>-0.61</v>
      </c>
      <c r="F60" s="10">
        <v>-0.54</v>
      </c>
      <c r="G60" s="11">
        <v>15.45</v>
      </c>
      <c r="H60" s="31">
        <v>6298.56</v>
      </c>
      <c r="I60" s="31">
        <v>1017.22</v>
      </c>
      <c r="J60" s="31">
        <v>219.07</v>
      </c>
      <c r="K60" s="31">
        <v>248.77</v>
      </c>
      <c r="L60" s="32">
        <v>585.5734266666667</v>
      </c>
      <c r="M60" s="32">
        <v>998.43288125</v>
      </c>
      <c r="N60" s="33">
        <f t="shared" si="0"/>
        <v>584.6557635702356</v>
      </c>
      <c r="O60" s="32">
        <f t="shared" si="1"/>
        <v>3653.7220714869027</v>
      </c>
      <c r="P60" s="32">
        <f t="shared" si="2"/>
        <v>2644.8379285130977</v>
      </c>
    </row>
    <row r="61" spans="1:16" ht="12.75">
      <c r="A61" s="9">
        <v>59</v>
      </c>
      <c r="B61" s="9">
        <v>2</v>
      </c>
      <c r="C61" s="10">
        <v>1.26</v>
      </c>
      <c r="D61" s="10">
        <v>1.29</v>
      </c>
      <c r="E61" s="10">
        <v>-0.32</v>
      </c>
      <c r="F61" s="10">
        <v>-0.92</v>
      </c>
      <c r="G61" s="10">
        <v>12.27</v>
      </c>
      <c r="H61" s="31" t="s">
        <v>6</v>
      </c>
      <c r="I61" s="31" t="s">
        <v>6</v>
      </c>
      <c r="J61" s="31" t="s">
        <v>6</v>
      </c>
      <c r="K61" s="31" t="s">
        <v>6</v>
      </c>
      <c r="L61" s="32"/>
      <c r="M61" s="32"/>
      <c r="N61" s="33"/>
      <c r="O61" s="32"/>
      <c r="P61" s="32"/>
    </row>
    <row r="62" spans="1:16" ht="12.75">
      <c r="A62" s="9">
        <v>60</v>
      </c>
      <c r="B62" s="9">
        <v>4</v>
      </c>
      <c r="C62" s="10">
        <v>0.82</v>
      </c>
      <c r="D62" s="10">
        <v>0.76</v>
      </c>
      <c r="E62" s="10">
        <v>-0.48</v>
      </c>
      <c r="F62" s="10">
        <v>-0.71</v>
      </c>
      <c r="G62" s="11">
        <v>11.38</v>
      </c>
      <c r="H62" s="31">
        <v>4762.14</v>
      </c>
      <c r="I62" s="31">
        <v>780.03</v>
      </c>
      <c r="J62" s="31">
        <v>108.52</v>
      </c>
      <c r="K62" s="31">
        <v>109.2</v>
      </c>
      <c r="L62" s="32">
        <v>500.4261</v>
      </c>
      <c r="M62" s="32">
        <v>461.76248235294105</v>
      </c>
      <c r="N62" s="33">
        <f t="shared" si="0"/>
        <v>231.0779981702011</v>
      </c>
      <c r="O62" s="32">
        <f t="shared" si="1"/>
        <v>2191.0165805231422</v>
      </c>
      <c r="P62" s="32">
        <f t="shared" si="2"/>
        <v>2571.123419476858</v>
      </c>
    </row>
    <row r="63" spans="1:16" ht="12.75">
      <c r="A63" s="9">
        <v>61</v>
      </c>
      <c r="B63" s="9">
        <v>1</v>
      </c>
      <c r="C63" s="10">
        <v>1.04</v>
      </c>
      <c r="D63" s="10">
        <v>0.95</v>
      </c>
      <c r="E63" s="10">
        <v>-0.33</v>
      </c>
      <c r="F63" s="10">
        <v>-0.14</v>
      </c>
      <c r="G63" s="11">
        <v>14.41</v>
      </c>
      <c r="H63" s="31">
        <v>6752.53</v>
      </c>
      <c r="I63" s="31">
        <v>1023.82</v>
      </c>
      <c r="J63" s="31">
        <v>231.44</v>
      </c>
      <c r="K63" s="31">
        <v>257.17</v>
      </c>
      <c r="L63" s="32">
        <v>720.5764850000002</v>
      </c>
      <c r="M63" s="32">
        <v>669.613392</v>
      </c>
      <c r="N63" s="33">
        <f t="shared" si="0"/>
        <v>482.5076643162872</v>
      </c>
      <c r="O63" s="32">
        <f t="shared" si="1"/>
        <v>3385.1275413162875</v>
      </c>
      <c r="P63" s="32">
        <f t="shared" si="2"/>
        <v>3367.402458683712</v>
      </c>
    </row>
    <row r="64" spans="1:16" ht="12.75">
      <c r="A64" s="9">
        <v>62</v>
      </c>
      <c r="B64" s="9">
        <v>2</v>
      </c>
      <c r="C64" s="10">
        <v>1.19</v>
      </c>
      <c r="D64" s="10">
        <v>1.41</v>
      </c>
      <c r="E64" s="10">
        <v>0.06</v>
      </c>
      <c r="F64" s="10">
        <v>-0.03</v>
      </c>
      <c r="G64" s="10">
        <v>14.05</v>
      </c>
      <c r="H64" s="31" t="s">
        <v>6</v>
      </c>
      <c r="I64" s="31" t="s">
        <v>6</v>
      </c>
      <c r="J64" s="31" t="s">
        <v>6</v>
      </c>
      <c r="K64" s="31" t="s">
        <v>6</v>
      </c>
      <c r="L64" s="32"/>
      <c r="M64" s="32"/>
      <c r="N64" s="33"/>
      <c r="O64" s="32"/>
      <c r="P64" s="32"/>
    </row>
    <row r="65" spans="1:16" ht="12.75">
      <c r="A65" s="9">
        <v>63</v>
      </c>
      <c r="B65" s="9">
        <v>3</v>
      </c>
      <c r="C65" s="10">
        <v>0.92</v>
      </c>
      <c r="D65" s="10">
        <v>1.01</v>
      </c>
      <c r="E65" s="10">
        <v>-0.7</v>
      </c>
      <c r="F65" s="10">
        <v>0.36</v>
      </c>
      <c r="G65" s="10">
        <v>17.23</v>
      </c>
      <c r="H65" s="31" t="s">
        <v>6</v>
      </c>
      <c r="I65" s="31" t="s">
        <v>6</v>
      </c>
      <c r="J65" s="31" t="s">
        <v>6</v>
      </c>
      <c r="K65" s="31" t="s">
        <v>6</v>
      </c>
      <c r="L65" s="32"/>
      <c r="M65" s="32"/>
      <c r="N65" s="33"/>
      <c r="O65" s="32"/>
      <c r="P65" s="32"/>
    </row>
    <row r="66" spans="1:16" ht="12.75">
      <c r="A66" s="9">
        <v>64</v>
      </c>
      <c r="B66" s="9">
        <v>3</v>
      </c>
      <c r="C66" s="10">
        <v>0.97</v>
      </c>
      <c r="D66" s="10">
        <v>1.19</v>
      </c>
      <c r="E66" s="10">
        <v>-0.29</v>
      </c>
      <c r="F66" s="10">
        <v>-0.41</v>
      </c>
      <c r="G66" s="10">
        <v>13.2</v>
      </c>
      <c r="H66" s="31" t="s">
        <v>6</v>
      </c>
      <c r="I66" s="31" t="s">
        <v>6</v>
      </c>
      <c r="J66" s="31" t="s">
        <v>6</v>
      </c>
      <c r="K66" s="31" t="s">
        <v>6</v>
      </c>
      <c r="L66" s="32"/>
      <c r="M66" s="32"/>
      <c r="N66" s="33"/>
      <c r="O66" s="32"/>
      <c r="P66" s="32"/>
    </row>
    <row r="67" spans="1:16" ht="12.75">
      <c r="A67" s="9">
        <v>65</v>
      </c>
      <c r="B67" s="9">
        <v>3</v>
      </c>
      <c r="C67" s="10">
        <v>0.65</v>
      </c>
      <c r="D67" s="10">
        <v>0.71</v>
      </c>
      <c r="E67" s="10">
        <v>0.41</v>
      </c>
      <c r="F67" s="10">
        <v>-0.98</v>
      </c>
      <c r="G67" s="11">
        <v>11.2</v>
      </c>
      <c r="H67" s="31">
        <v>4684.85</v>
      </c>
      <c r="I67" s="31">
        <v>815.08</v>
      </c>
      <c r="J67" s="31">
        <v>90.47</v>
      </c>
      <c r="K67" s="31">
        <v>153.63</v>
      </c>
      <c r="L67" s="32">
        <v>423.1588533333334</v>
      </c>
      <c r="M67" s="32">
        <v>307.69553999999994</v>
      </c>
      <c r="N67" s="33">
        <f t="shared" si="0"/>
        <v>130.2040918821808</v>
      </c>
      <c r="O67" s="32">
        <f t="shared" si="1"/>
        <v>1920.2384852155142</v>
      </c>
      <c r="P67" s="32">
        <f t="shared" si="2"/>
        <v>2764.611514784486</v>
      </c>
    </row>
    <row r="68" spans="1:16" ht="12.75">
      <c r="A68" s="9">
        <v>66</v>
      </c>
      <c r="B68" s="9">
        <v>1</v>
      </c>
      <c r="C68" s="10">
        <v>1.34</v>
      </c>
      <c r="D68" s="10">
        <v>1.2</v>
      </c>
      <c r="E68" s="10">
        <v>0.34</v>
      </c>
      <c r="F68" s="10">
        <v>-0.87</v>
      </c>
      <c r="G68" s="11">
        <v>16.15</v>
      </c>
      <c r="H68" s="31">
        <v>7323.67</v>
      </c>
      <c r="I68" s="31">
        <v>1066.79</v>
      </c>
      <c r="J68" s="31">
        <v>232.62</v>
      </c>
      <c r="K68" s="31">
        <v>216.27</v>
      </c>
      <c r="L68" s="32">
        <v>750.68294</v>
      </c>
      <c r="M68" s="32">
        <v>867.9759831578948</v>
      </c>
      <c r="N68" s="33">
        <f t="shared" si="0"/>
        <v>651.574762886359</v>
      </c>
      <c r="O68" s="32">
        <f t="shared" si="1"/>
        <v>3785.913686044254</v>
      </c>
      <c r="P68" s="32">
        <f t="shared" si="2"/>
        <v>3537.756313955746</v>
      </c>
    </row>
    <row r="69" spans="1:16" ht="12.75">
      <c r="A69" s="9">
        <v>67</v>
      </c>
      <c r="B69" s="9">
        <v>1</v>
      </c>
      <c r="C69" s="10">
        <v>1.02</v>
      </c>
      <c r="D69" s="10">
        <v>0.98</v>
      </c>
      <c r="E69" s="10">
        <v>-0.14</v>
      </c>
      <c r="F69" s="10">
        <v>-0.04</v>
      </c>
      <c r="G69" s="11">
        <v>14</v>
      </c>
      <c r="H69" s="31">
        <v>6105.81</v>
      </c>
      <c r="I69" s="31">
        <v>890.49</v>
      </c>
      <c r="J69" s="31">
        <v>227.79</v>
      </c>
      <c r="K69" s="31">
        <v>170.16</v>
      </c>
      <c r="L69" s="32">
        <v>710.0052</v>
      </c>
      <c r="M69" s="32">
        <v>795.62888</v>
      </c>
      <c r="N69" s="33">
        <f aca="true" t="shared" si="3" ref="N69:N130">L69*M69*0.001</f>
        <v>564.900642070176</v>
      </c>
      <c r="O69" s="32">
        <f aca="true" t="shared" si="4" ref="O69:O130">I69+J69+K69+L69+M69+N69</f>
        <v>3358.9747220701765</v>
      </c>
      <c r="P69" s="32">
        <f aca="true" t="shared" si="5" ref="P69:P130">H69-O69</f>
        <v>2746.835277929824</v>
      </c>
    </row>
    <row r="70" spans="1:16" ht="12.75">
      <c r="A70" s="9">
        <v>68</v>
      </c>
      <c r="B70" s="9">
        <v>1</v>
      </c>
      <c r="C70" s="10">
        <v>1.01</v>
      </c>
      <c r="D70" s="10">
        <v>1</v>
      </c>
      <c r="E70" s="10">
        <v>-0.45</v>
      </c>
      <c r="F70" s="10">
        <v>-0.57</v>
      </c>
      <c r="G70" s="11">
        <v>12.17</v>
      </c>
      <c r="H70" s="31">
        <v>6539.78</v>
      </c>
      <c r="I70" s="31">
        <v>1038</v>
      </c>
      <c r="J70" s="31">
        <v>207.9</v>
      </c>
      <c r="K70" s="31">
        <v>182.98</v>
      </c>
      <c r="L70" s="32">
        <v>697.6884571428571</v>
      </c>
      <c r="M70" s="32">
        <v>915.5927742105264</v>
      </c>
      <c r="N70" s="33">
        <f t="shared" si="3"/>
        <v>638.7985100100906</v>
      </c>
      <c r="O70" s="32">
        <f t="shared" si="4"/>
        <v>3680.959741363474</v>
      </c>
      <c r="P70" s="32">
        <f t="shared" si="5"/>
        <v>2858.8202586365255</v>
      </c>
    </row>
    <row r="71" spans="1:16" ht="12.75">
      <c r="A71" s="9">
        <v>69</v>
      </c>
      <c r="B71" s="9">
        <v>2</v>
      </c>
      <c r="C71" s="10">
        <v>0.82</v>
      </c>
      <c r="D71" s="10">
        <v>0.76</v>
      </c>
      <c r="E71" s="10">
        <v>-0.51</v>
      </c>
      <c r="F71" s="10">
        <v>-0.37</v>
      </c>
      <c r="G71" s="11">
        <v>14.96</v>
      </c>
      <c r="H71" s="31">
        <v>7206.31</v>
      </c>
      <c r="I71" s="31">
        <v>905.63</v>
      </c>
      <c r="J71" s="31">
        <v>262.46</v>
      </c>
      <c r="K71" s="31">
        <v>219.14</v>
      </c>
      <c r="L71" s="32">
        <v>876.0742842857143</v>
      </c>
      <c r="M71" s="32">
        <v>1208.31794</v>
      </c>
      <c r="N71" s="33">
        <f t="shared" si="3"/>
        <v>1058.5762744750887</v>
      </c>
      <c r="O71" s="32">
        <f t="shared" si="4"/>
        <v>4530.198498760803</v>
      </c>
      <c r="P71" s="32">
        <f t="shared" si="5"/>
        <v>2676.1115012391974</v>
      </c>
    </row>
    <row r="72" spans="1:16" ht="12.75">
      <c r="A72" s="9">
        <v>70</v>
      </c>
      <c r="B72" s="9">
        <v>1</v>
      </c>
      <c r="C72" s="10">
        <v>0.71</v>
      </c>
      <c r="D72" s="10">
        <v>0.64</v>
      </c>
      <c r="E72" s="10">
        <v>-0.45</v>
      </c>
      <c r="F72" s="10">
        <v>-0.98</v>
      </c>
      <c r="G72" s="11">
        <v>13.09</v>
      </c>
      <c r="H72" s="31">
        <v>8269.82</v>
      </c>
      <c r="I72" s="31">
        <v>935.45</v>
      </c>
      <c r="J72" s="31">
        <v>262</v>
      </c>
      <c r="K72" s="31">
        <v>233.39</v>
      </c>
      <c r="L72" s="32">
        <v>969.6928425000001</v>
      </c>
      <c r="M72" s="32">
        <v>1153.82567625</v>
      </c>
      <c r="N72" s="33">
        <f t="shared" si="3"/>
        <v>1118.8564997523474</v>
      </c>
      <c r="O72" s="32">
        <f t="shared" si="4"/>
        <v>4673.215018502347</v>
      </c>
      <c r="P72" s="32">
        <f t="shared" si="5"/>
        <v>3596.6049814976523</v>
      </c>
    </row>
    <row r="73" spans="1:16" ht="12.75">
      <c r="A73" s="9">
        <v>71</v>
      </c>
      <c r="B73" s="9">
        <v>1</v>
      </c>
      <c r="C73" s="10">
        <v>0.95</v>
      </c>
      <c r="D73" s="10">
        <v>1.12</v>
      </c>
      <c r="E73" s="10">
        <v>0.07</v>
      </c>
      <c r="F73" s="10">
        <v>-0.98</v>
      </c>
      <c r="G73" s="11">
        <v>10.31</v>
      </c>
      <c r="H73" s="31">
        <v>5635.12</v>
      </c>
      <c r="I73" s="31">
        <v>980.65</v>
      </c>
      <c r="J73" s="31">
        <v>218.13</v>
      </c>
      <c r="K73" s="31">
        <v>196.78</v>
      </c>
      <c r="L73" s="32">
        <v>635.5891599999999</v>
      </c>
      <c r="M73" s="32">
        <v>739.7203638095237</v>
      </c>
      <c r="N73" s="33">
        <f t="shared" si="3"/>
        <v>470.15824466858953</v>
      </c>
      <c r="O73" s="32">
        <f t="shared" si="4"/>
        <v>3241.027768478113</v>
      </c>
      <c r="P73" s="32">
        <f t="shared" si="5"/>
        <v>2394.092231521887</v>
      </c>
    </row>
    <row r="74" spans="1:16" ht="12.75">
      <c r="A74" s="9">
        <v>72</v>
      </c>
      <c r="B74" s="9">
        <v>1</v>
      </c>
      <c r="C74" s="10">
        <v>1.03</v>
      </c>
      <c r="D74" s="10">
        <v>0.81</v>
      </c>
      <c r="E74" s="10">
        <v>-0.24</v>
      </c>
      <c r="F74" s="10">
        <v>-0.54</v>
      </c>
      <c r="G74" s="11">
        <v>13.56</v>
      </c>
      <c r="H74" s="31">
        <v>5984.79</v>
      </c>
      <c r="I74" s="31">
        <v>969.08</v>
      </c>
      <c r="J74" s="31">
        <v>169.66</v>
      </c>
      <c r="K74" s="31">
        <v>178.02</v>
      </c>
      <c r="L74" s="32">
        <v>527.35768</v>
      </c>
      <c r="M74" s="32">
        <v>928.7125665217391</v>
      </c>
      <c r="N74" s="33">
        <f t="shared" si="3"/>
        <v>489.7637044677499</v>
      </c>
      <c r="O74" s="32">
        <f t="shared" si="4"/>
        <v>3262.593950989489</v>
      </c>
      <c r="P74" s="32">
        <f t="shared" si="5"/>
        <v>2722.196049010511</v>
      </c>
    </row>
    <row r="75" spans="1:16" ht="12.75">
      <c r="A75" s="9">
        <v>73</v>
      </c>
      <c r="B75" s="9">
        <v>4</v>
      </c>
      <c r="C75" s="10">
        <v>1.15</v>
      </c>
      <c r="D75" s="10">
        <v>1.44</v>
      </c>
      <c r="E75" s="10">
        <v>0.24</v>
      </c>
      <c r="F75" s="10">
        <v>0.47</v>
      </c>
      <c r="G75" s="10">
        <v>15.26</v>
      </c>
      <c r="H75" s="31" t="s">
        <v>6</v>
      </c>
      <c r="I75" s="31" t="s">
        <v>6</v>
      </c>
      <c r="J75" s="31" t="s">
        <v>6</v>
      </c>
      <c r="K75" s="31" t="s">
        <v>6</v>
      </c>
      <c r="L75" s="32"/>
      <c r="M75" s="32"/>
      <c r="N75" s="33"/>
      <c r="O75" s="32"/>
      <c r="P75" s="32"/>
    </row>
    <row r="76" spans="1:16" ht="12.75">
      <c r="A76" s="9">
        <v>74</v>
      </c>
      <c r="B76" s="9">
        <v>3</v>
      </c>
      <c r="C76" s="10">
        <v>0.86</v>
      </c>
      <c r="D76" s="10">
        <v>0.78</v>
      </c>
      <c r="E76" s="10">
        <v>0.36</v>
      </c>
      <c r="F76" s="10">
        <v>0.09</v>
      </c>
      <c r="G76" s="11">
        <v>12.15</v>
      </c>
      <c r="H76" s="31">
        <v>6680.34</v>
      </c>
      <c r="I76" s="31">
        <v>845.07</v>
      </c>
      <c r="J76" s="31">
        <v>181.43</v>
      </c>
      <c r="K76" s="31">
        <v>153.6</v>
      </c>
      <c r="L76" s="32">
        <v>600.88416</v>
      </c>
      <c r="M76" s="32">
        <v>800.6146600000001</v>
      </c>
      <c r="N76" s="33">
        <f t="shared" si="3"/>
        <v>481.0766674577856</v>
      </c>
      <c r="O76" s="32">
        <f t="shared" si="4"/>
        <v>3062.675487457786</v>
      </c>
      <c r="P76" s="32">
        <f t="shared" si="5"/>
        <v>3617.664512542214</v>
      </c>
    </row>
    <row r="77" spans="1:16" ht="12.75">
      <c r="A77" s="9">
        <v>75</v>
      </c>
      <c r="B77" s="9">
        <v>1</v>
      </c>
      <c r="C77" s="10">
        <v>1.12</v>
      </c>
      <c r="D77" s="10">
        <v>1.24</v>
      </c>
      <c r="E77" s="10">
        <v>0.03</v>
      </c>
      <c r="F77" s="10">
        <v>-0.49</v>
      </c>
      <c r="G77" s="11">
        <v>13.74</v>
      </c>
      <c r="H77" s="31">
        <v>5927.16</v>
      </c>
      <c r="I77" s="31">
        <v>895.43</v>
      </c>
      <c r="J77" s="31">
        <v>209.46</v>
      </c>
      <c r="K77" s="31">
        <v>168.96</v>
      </c>
      <c r="L77" s="32">
        <v>615.1074457142856</v>
      </c>
      <c r="M77" s="32">
        <v>635.3830741176471</v>
      </c>
      <c r="N77" s="33">
        <f t="shared" si="3"/>
        <v>390.8288597705966</v>
      </c>
      <c r="O77" s="32">
        <f t="shared" si="4"/>
        <v>2915.169379602529</v>
      </c>
      <c r="P77" s="32">
        <f t="shared" si="5"/>
        <v>3011.990620397471</v>
      </c>
    </row>
    <row r="78" spans="1:16" ht="12.75">
      <c r="A78" s="9">
        <v>76</v>
      </c>
      <c r="B78" s="9">
        <v>1</v>
      </c>
      <c r="C78" s="10">
        <v>0.76</v>
      </c>
      <c r="D78" s="10">
        <v>0.95</v>
      </c>
      <c r="E78" s="10">
        <v>0.35</v>
      </c>
      <c r="F78" s="10">
        <v>0.2</v>
      </c>
      <c r="G78" s="11">
        <v>14.02</v>
      </c>
      <c r="H78" s="31">
        <v>6696.98</v>
      </c>
      <c r="I78" s="31">
        <v>958.47</v>
      </c>
      <c r="J78" s="31">
        <v>207.22</v>
      </c>
      <c r="K78" s="31">
        <v>199.16</v>
      </c>
      <c r="L78" s="32">
        <v>837.1533785714286</v>
      </c>
      <c r="M78" s="32">
        <v>931.8453022222222</v>
      </c>
      <c r="N78" s="33">
        <f t="shared" si="3"/>
        <v>780.0974430612473</v>
      </c>
      <c r="O78" s="32">
        <f t="shared" si="4"/>
        <v>3913.946123854898</v>
      </c>
      <c r="P78" s="32">
        <f t="shared" si="5"/>
        <v>2783.0338761451017</v>
      </c>
    </row>
    <row r="79" spans="1:16" ht="12.75">
      <c r="A79" s="9">
        <v>77</v>
      </c>
      <c r="B79" s="9">
        <v>1</v>
      </c>
      <c r="C79" s="10">
        <v>0.86</v>
      </c>
      <c r="D79" s="10">
        <v>0.81</v>
      </c>
      <c r="E79" s="10">
        <v>-0.77</v>
      </c>
      <c r="F79" s="10">
        <v>-0.49</v>
      </c>
      <c r="G79" s="11">
        <v>14.54</v>
      </c>
      <c r="H79" s="31">
        <v>6372.98</v>
      </c>
      <c r="I79" s="31">
        <v>831.09</v>
      </c>
      <c r="J79" s="31">
        <v>194.63</v>
      </c>
      <c r="K79" s="31">
        <v>221.8</v>
      </c>
      <c r="L79" s="32">
        <v>680.623275</v>
      </c>
      <c r="M79" s="32">
        <v>954.944704</v>
      </c>
      <c r="N79" s="33">
        <f t="shared" si="3"/>
        <v>649.9575918803856</v>
      </c>
      <c r="O79" s="32">
        <f t="shared" si="4"/>
        <v>3533.0455708803856</v>
      </c>
      <c r="P79" s="32">
        <f t="shared" si="5"/>
        <v>2839.934429119614</v>
      </c>
    </row>
    <row r="80" spans="1:16" ht="12.75">
      <c r="A80" s="9">
        <v>78</v>
      </c>
      <c r="B80" s="9">
        <v>1</v>
      </c>
      <c r="C80" s="10">
        <v>0.93</v>
      </c>
      <c r="D80" s="10">
        <v>1.01</v>
      </c>
      <c r="E80" s="10">
        <v>-1.21</v>
      </c>
      <c r="F80" s="10">
        <v>-1.07</v>
      </c>
      <c r="G80" s="11">
        <v>11.98</v>
      </c>
      <c r="H80" s="31">
        <v>6480.79</v>
      </c>
      <c r="I80" s="31">
        <v>887.98</v>
      </c>
      <c r="J80" s="31">
        <v>200.23</v>
      </c>
      <c r="K80" s="31">
        <v>202.36</v>
      </c>
      <c r="L80" s="32">
        <v>616.76043</v>
      </c>
      <c r="M80" s="32">
        <v>941.3780500000001</v>
      </c>
      <c r="N80" s="33">
        <f t="shared" si="3"/>
        <v>580.6047309105617</v>
      </c>
      <c r="O80" s="32">
        <f t="shared" si="4"/>
        <v>3429.313210910562</v>
      </c>
      <c r="P80" s="32">
        <f t="shared" si="5"/>
        <v>3051.476789089438</v>
      </c>
    </row>
    <row r="81" spans="1:16" ht="12.75">
      <c r="A81" s="9">
        <v>79</v>
      </c>
      <c r="B81" s="9">
        <v>3</v>
      </c>
      <c r="C81" s="10">
        <v>1.02</v>
      </c>
      <c r="D81" s="10">
        <v>0.87</v>
      </c>
      <c r="E81" s="10">
        <v>-0.87</v>
      </c>
      <c r="F81" s="10">
        <v>-1.38</v>
      </c>
      <c r="G81" s="11">
        <v>16.59</v>
      </c>
      <c r="H81" s="31">
        <v>4602.73</v>
      </c>
      <c r="I81" s="31">
        <v>780</v>
      </c>
      <c r="J81" s="31">
        <v>144.6</v>
      </c>
      <c r="K81" s="31">
        <v>100.8</v>
      </c>
      <c r="L81" s="32">
        <v>439.61096000000003</v>
      </c>
      <c r="M81" s="32">
        <v>429.4351466666667</v>
      </c>
      <c r="N81" s="33">
        <f t="shared" si="3"/>
        <v>188.78439708387415</v>
      </c>
      <c r="O81" s="32">
        <f t="shared" si="4"/>
        <v>2083.2305037505407</v>
      </c>
      <c r="P81" s="32">
        <f t="shared" si="5"/>
        <v>2519.499496249459</v>
      </c>
    </row>
    <row r="82" spans="1:16" ht="12.75">
      <c r="A82" s="9">
        <v>80</v>
      </c>
      <c r="B82" s="9">
        <v>4</v>
      </c>
      <c r="C82" s="10">
        <v>0.68</v>
      </c>
      <c r="D82" s="10">
        <v>1.04</v>
      </c>
      <c r="E82" s="10">
        <v>1.55</v>
      </c>
      <c r="F82" s="10">
        <v>3.42</v>
      </c>
      <c r="G82" s="11">
        <v>7.22</v>
      </c>
      <c r="H82" s="31">
        <v>5105.74</v>
      </c>
      <c r="I82" s="31">
        <v>690.73</v>
      </c>
      <c r="J82" s="31">
        <v>127.01</v>
      </c>
      <c r="K82" s="31">
        <v>118</v>
      </c>
      <c r="L82" s="32">
        <v>381.840966</v>
      </c>
      <c r="M82" s="32">
        <v>534.5078538461538</v>
      </c>
      <c r="N82" s="33">
        <f t="shared" si="3"/>
        <v>204.09699524720216</v>
      </c>
      <c r="O82" s="32">
        <f t="shared" si="4"/>
        <v>2056.1858150933563</v>
      </c>
      <c r="P82" s="32">
        <f t="shared" si="5"/>
        <v>3049.5541849066435</v>
      </c>
    </row>
    <row r="83" spans="1:16" ht="12.75">
      <c r="A83" s="9">
        <v>81</v>
      </c>
      <c r="B83" s="9">
        <v>3</v>
      </c>
      <c r="C83" s="10">
        <v>1.13</v>
      </c>
      <c r="D83" s="10">
        <v>1.14</v>
      </c>
      <c r="E83" s="10">
        <v>-0.91</v>
      </c>
      <c r="F83" s="10">
        <v>-0.75</v>
      </c>
      <c r="G83" s="11">
        <v>12.82</v>
      </c>
      <c r="H83" s="31">
        <v>5222.64</v>
      </c>
      <c r="I83" s="31">
        <v>856.25</v>
      </c>
      <c r="J83" s="31">
        <v>175.97</v>
      </c>
      <c r="K83" s="31">
        <v>155.34</v>
      </c>
      <c r="L83" s="32">
        <v>648.2839471428571</v>
      </c>
      <c r="M83" s="32">
        <v>580.3076</v>
      </c>
      <c r="N83" s="33">
        <f t="shared" si="3"/>
        <v>376.20410148499826</v>
      </c>
      <c r="O83" s="32">
        <f t="shared" si="4"/>
        <v>2792.3556486278553</v>
      </c>
      <c r="P83" s="32">
        <f t="shared" si="5"/>
        <v>2430.284351372145</v>
      </c>
    </row>
    <row r="84" spans="1:16" ht="12.75">
      <c r="A84" s="9">
        <v>82</v>
      </c>
      <c r="B84" s="9">
        <v>3</v>
      </c>
      <c r="C84" s="10">
        <v>1.02</v>
      </c>
      <c r="D84" s="10">
        <v>0.91</v>
      </c>
      <c r="E84" s="10">
        <v>0.79</v>
      </c>
      <c r="F84" s="10">
        <v>0.14</v>
      </c>
      <c r="G84" s="10">
        <v>15.19</v>
      </c>
      <c r="H84" s="31" t="s">
        <v>6</v>
      </c>
      <c r="I84" s="31" t="s">
        <v>6</v>
      </c>
      <c r="J84" s="31" t="s">
        <v>6</v>
      </c>
      <c r="K84" s="31" t="s">
        <v>6</v>
      </c>
      <c r="L84" s="32"/>
      <c r="M84" s="32"/>
      <c r="N84" s="33"/>
      <c r="O84" s="32"/>
      <c r="P84" s="32"/>
    </row>
    <row r="85" spans="1:16" ht="12.75">
      <c r="A85" s="9">
        <v>83</v>
      </c>
      <c r="B85" s="9">
        <v>4</v>
      </c>
      <c r="C85" s="10">
        <v>1.1</v>
      </c>
      <c r="D85" s="10">
        <v>0.98</v>
      </c>
      <c r="E85" s="10">
        <v>-0.28</v>
      </c>
      <c r="F85" s="10">
        <v>-0.45</v>
      </c>
      <c r="G85" s="11">
        <v>12.84</v>
      </c>
      <c r="H85" s="31">
        <v>5348.61</v>
      </c>
      <c r="I85" s="31">
        <v>895.82</v>
      </c>
      <c r="J85" s="31">
        <v>155.05</v>
      </c>
      <c r="K85" s="31">
        <v>117.15</v>
      </c>
      <c r="L85" s="32">
        <v>520.5195757142856</v>
      </c>
      <c r="M85" s="32">
        <v>545.34854</v>
      </c>
      <c r="N85" s="33">
        <f t="shared" si="3"/>
        <v>283.8645906572051</v>
      </c>
      <c r="O85" s="32">
        <f t="shared" si="4"/>
        <v>2517.752706371491</v>
      </c>
      <c r="P85" s="32">
        <f t="shared" si="5"/>
        <v>2830.8572936285086</v>
      </c>
    </row>
    <row r="86" spans="1:16" ht="12.75">
      <c r="A86" s="9">
        <v>84</v>
      </c>
      <c r="B86" s="9">
        <v>1</v>
      </c>
      <c r="C86" s="10">
        <v>0.88</v>
      </c>
      <c r="D86" s="10">
        <v>1.01</v>
      </c>
      <c r="E86" s="10">
        <v>-0.02</v>
      </c>
      <c r="F86" s="10">
        <v>0.18</v>
      </c>
      <c r="G86" s="11">
        <v>15.19</v>
      </c>
      <c r="H86" s="31" t="s">
        <v>6</v>
      </c>
      <c r="I86" s="31" t="s">
        <v>6</v>
      </c>
      <c r="J86" s="31" t="s">
        <v>6</v>
      </c>
      <c r="K86" s="31" t="s">
        <v>6</v>
      </c>
      <c r="L86" s="32"/>
      <c r="M86" s="32"/>
      <c r="N86" s="33"/>
      <c r="O86" s="32"/>
      <c r="P86" s="32"/>
    </row>
    <row r="87" spans="1:16" ht="12.75">
      <c r="A87" s="9">
        <v>85</v>
      </c>
      <c r="B87" s="9">
        <v>1</v>
      </c>
      <c r="C87" s="10">
        <v>0.65</v>
      </c>
      <c r="D87" s="10">
        <v>0.64</v>
      </c>
      <c r="E87" s="10">
        <v>0.22</v>
      </c>
      <c r="F87" s="10">
        <v>0.71</v>
      </c>
      <c r="G87" s="11">
        <v>15.33</v>
      </c>
      <c r="H87" s="31" t="s">
        <v>6</v>
      </c>
      <c r="I87" s="31" t="s">
        <v>6</v>
      </c>
      <c r="J87" s="31" t="s">
        <v>6</v>
      </c>
      <c r="K87" s="31" t="s">
        <v>6</v>
      </c>
      <c r="L87" s="32"/>
      <c r="M87" s="32"/>
      <c r="N87" s="33"/>
      <c r="O87" s="32"/>
      <c r="P87" s="32"/>
    </row>
    <row r="88" spans="1:16" ht="12.75">
      <c r="A88" s="9">
        <v>86</v>
      </c>
      <c r="B88" s="9">
        <v>3</v>
      </c>
      <c r="C88" s="10">
        <v>0.92</v>
      </c>
      <c r="D88" s="10">
        <v>0.94</v>
      </c>
      <c r="E88" s="10">
        <v>-0.08</v>
      </c>
      <c r="F88" s="10">
        <v>-0.78</v>
      </c>
      <c r="G88" s="11">
        <v>11.43</v>
      </c>
      <c r="H88" s="31">
        <v>5947.28</v>
      </c>
      <c r="I88" s="31">
        <v>747.11</v>
      </c>
      <c r="J88" s="31">
        <v>121.62</v>
      </c>
      <c r="K88" s="31">
        <v>150.3</v>
      </c>
      <c r="L88" s="32">
        <v>727.9918742857143</v>
      </c>
      <c r="M88" s="32">
        <v>996.2817094444446</v>
      </c>
      <c r="N88" s="33">
        <f t="shared" si="3"/>
        <v>725.2849889750366</v>
      </c>
      <c r="O88" s="32">
        <f t="shared" si="4"/>
        <v>3468.5885727051955</v>
      </c>
      <c r="P88" s="32">
        <f t="shared" si="5"/>
        <v>2478.6914272948043</v>
      </c>
    </row>
    <row r="89" spans="1:16" ht="12.75">
      <c r="A89" s="9">
        <v>87</v>
      </c>
      <c r="B89" s="9">
        <v>2</v>
      </c>
      <c r="C89" s="10">
        <v>0.92</v>
      </c>
      <c r="D89" s="10">
        <v>1</v>
      </c>
      <c r="E89" s="10">
        <v>0.33</v>
      </c>
      <c r="F89" s="10">
        <v>1.77</v>
      </c>
      <c r="G89" s="11">
        <v>13.37</v>
      </c>
      <c r="H89" s="31">
        <v>7559.08</v>
      </c>
      <c r="I89" s="31">
        <v>1030.29</v>
      </c>
      <c r="J89" s="31">
        <v>202.3</v>
      </c>
      <c r="K89" s="31">
        <v>223.95</v>
      </c>
      <c r="L89" s="32">
        <v>908.1735266666667</v>
      </c>
      <c r="M89" s="32">
        <v>1103.6590112500003</v>
      </c>
      <c r="N89" s="33">
        <f t="shared" si="3"/>
        <v>1002.3138964843591</v>
      </c>
      <c r="O89" s="32">
        <f t="shared" si="4"/>
        <v>4470.6864344010255</v>
      </c>
      <c r="P89" s="32">
        <f t="shared" si="5"/>
        <v>3088.3935655989744</v>
      </c>
    </row>
    <row r="90" spans="1:16" ht="12.75">
      <c r="A90" s="9">
        <v>88</v>
      </c>
      <c r="B90" s="9">
        <v>1</v>
      </c>
      <c r="C90" s="10">
        <v>0.9</v>
      </c>
      <c r="D90" s="10">
        <v>0.93</v>
      </c>
      <c r="E90" s="10">
        <v>0.22</v>
      </c>
      <c r="F90" s="10">
        <v>-0.22</v>
      </c>
      <c r="G90" s="11">
        <v>13.03</v>
      </c>
      <c r="H90" s="31">
        <v>6780.73</v>
      </c>
      <c r="I90" s="31">
        <v>996.36</v>
      </c>
      <c r="J90" s="31">
        <v>227.05</v>
      </c>
      <c r="K90" s="31">
        <v>182.57</v>
      </c>
      <c r="L90" s="32">
        <v>641.9108000000001</v>
      </c>
      <c r="M90" s="32">
        <v>642.1132894736843</v>
      </c>
      <c r="N90" s="33">
        <f t="shared" si="3"/>
        <v>412.1794553366843</v>
      </c>
      <c r="O90" s="32">
        <f t="shared" si="4"/>
        <v>3102.183544810369</v>
      </c>
      <c r="P90" s="32">
        <f t="shared" si="5"/>
        <v>3678.5464551896307</v>
      </c>
    </row>
    <row r="91" spans="1:16" ht="12.75">
      <c r="A91" s="9">
        <v>89</v>
      </c>
      <c r="B91" s="9">
        <v>2</v>
      </c>
      <c r="C91" s="10">
        <v>1.14</v>
      </c>
      <c r="D91" s="10">
        <v>1.18</v>
      </c>
      <c r="E91" s="10">
        <v>0.42</v>
      </c>
      <c r="F91" s="10">
        <v>-0.56</v>
      </c>
      <c r="G91" s="11">
        <v>14.27</v>
      </c>
      <c r="H91" s="31" t="s">
        <v>6</v>
      </c>
      <c r="I91" s="31" t="s">
        <v>6</v>
      </c>
      <c r="J91" s="31" t="s">
        <v>6</v>
      </c>
      <c r="K91" s="31" t="s">
        <v>6</v>
      </c>
      <c r="L91" s="32"/>
      <c r="M91" s="32"/>
      <c r="N91" s="33"/>
      <c r="O91" s="32"/>
      <c r="P91" s="32"/>
    </row>
    <row r="92" spans="1:16" ht="12.75">
      <c r="A92" s="9">
        <v>90</v>
      </c>
      <c r="B92" s="9">
        <v>1</v>
      </c>
      <c r="C92" s="10">
        <v>0.66</v>
      </c>
      <c r="D92" s="10">
        <v>0.68</v>
      </c>
      <c r="E92" s="10">
        <v>-0.86</v>
      </c>
      <c r="F92" s="10">
        <v>-1.28</v>
      </c>
      <c r="G92" s="11">
        <v>10.89</v>
      </c>
      <c r="H92" s="31">
        <v>10135.23</v>
      </c>
      <c r="I92" s="31">
        <v>1007.72</v>
      </c>
      <c r="J92" s="31">
        <v>295.49</v>
      </c>
      <c r="K92" s="31">
        <v>248.3</v>
      </c>
      <c r="L92" s="32">
        <v>1157.6214200000002</v>
      </c>
      <c r="M92" s="32">
        <v>1675.522460526316</v>
      </c>
      <c r="N92" s="33">
        <f t="shared" si="3"/>
        <v>1939.6206899963684</v>
      </c>
      <c r="O92" s="32">
        <f t="shared" si="4"/>
        <v>6324.274570522684</v>
      </c>
      <c r="P92" s="32">
        <f t="shared" si="5"/>
        <v>3810.955429477315</v>
      </c>
    </row>
    <row r="93" spans="1:16" ht="12.75">
      <c r="A93" s="9">
        <v>91</v>
      </c>
      <c r="B93" s="9">
        <v>1</v>
      </c>
      <c r="C93" s="10">
        <v>0.61</v>
      </c>
      <c r="D93" s="10">
        <v>0.78</v>
      </c>
      <c r="E93" s="10">
        <v>1.3</v>
      </c>
      <c r="F93" s="10">
        <v>1.28</v>
      </c>
      <c r="G93" s="11">
        <v>11.1</v>
      </c>
      <c r="H93" s="31">
        <v>6422.92</v>
      </c>
      <c r="I93" s="31">
        <v>913.28</v>
      </c>
      <c r="J93" s="31">
        <v>227.48</v>
      </c>
      <c r="K93" s="31">
        <v>180.97</v>
      </c>
      <c r="L93" s="32">
        <v>733.6691875000001</v>
      </c>
      <c r="M93" s="32">
        <v>819.5592455555555</v>
      </c>
      <c r="N93" s="33">
        <f t="shared" si="3"/>
        <v>601.2853657948575</v>
      </c>
      <c r="O93" s="32">
        <f t="shared" si="4"/>
        <v>3476.2437988504134</v>
      </c>
      <c r="P93" s="32">
        <f t="shared" si="5"/>
        <v>2946.6762011495866</v>
      </c>
    </row>
    <row r="94" spans="1:16" ht="12.75">
      <c r="A94" s="9">
        <v>92</v>
      </c>
      <c r="B94" s="9">
        <v>2</v>
      </c>
      <c r="C94" s="10">
        <v>1.12</v>
      </c>
      <c r="D94" s="10">
        <v>1.11</v>
      </c>
      <c r="E94" s="10">
        <v>-0.14</v>
      </c>
      <c r="F94" s="10">
        <v>-0.07</v>
      </c>
      <c r="G94" s="11">
        <v>11.82</v>
      </c>
      <c r="H94" s="31">
        <v>5043</v>
      </c>
      <c r="I94" s="31">
        <v>689.29</v>
      </c>
      <c r="J94" s="31">
        <v>129.22</v>
      </c>
      <c r="K94" s="31">
        <v>143.54</v>
      </c>
      <c r="L94" s="32">
        <v>566.57832</v>
      </c>
      <c r="M94" s="32">
        <v>729.8953077777777</v>
      </c>
      <c r="N94" s="33">
        <f t="shared" si="3"/>
        <v>413.5428572566162</v>
      </c>
      <c r="O94" s="32">
        <f t="shared" si="4"/>
        <v>2672.0664850343937</v>
      </c>
      <c r="P94" s="32">
        <f t="shared" si="5"/>
        <v>2370.9335149656063</v>
      </c>
    </row>
    <row r="95" spans="1:16" ht="12.75">
      <c r="A95" s="9">
        <v>93</v>
      </c>
      <c r="B95" s="9">
        <v>1</v>
      </c>
      <c r="C95" s="10">
        <v>0.89</v>
      </c>
      <c r="D95" s="10">
        <v>0.83</v>
      </c>
      <c r="E95" s="10">
        <v>0.92</v>
      </c>
      <c r="F95" s="10">
        <v>-0.25</v>
      </c>
      <c r="G95" s="11">
        <v>14.85</v>
      </c>
      <c r="H95" s="31">
        <v>7487.04</v>
      </c>
      <c r="I95" s="31">
        <v>912.65</v>
      </c>
      <c r="J95" s="31">
        <v>242.99</v>
      </c>
      <c r="K95" s="31">
        <v>179.09</v>
      </c>
      <c r="L95" s="32">
        <v>718.09309</v>
      </c>
      <c r="M95" s="32">
        <v>1193.0659121739131</v>
      </c>
      <c r="N95" s="33">
        <f t="shared" si="3"/>
        <v>856.7323874466339</v>
      </c>
      <c r="O95" s="32">
        <f t="shared" si="4"/>
        <v>4102.621389620547</v>
      </c>
      <c r="P95" s="32">
        <f t="shared" si="5"/>
        <v>3384.4186103794527</v>
      </c>
    </row>
    <row r="96" spans="1:16" ht="12.75">
      <c r="A96" s="9">
        <v>94</v>
      </c>
      <c r="B96" s="9"/>
      <c r="C96" s="10"/>
      <c r="D96" s="10">
        <v>1.17</v>
      </c>
      <c r="E96" s="10"/>
      <c r="F96" s="10">
        <v>0.06</v>
      </c>
      <c r="G96" s="10">
        <v>14</v>
      </c>
      <c r="H96" s="31" t="s">
        <v>6</v>
      </c>
      <c r="I96" s="31" t="s">
        <v>6</v>
      </c>
      <c r="J96" s="31" t="s">
        <v>6</v>
      </c>
      <c r="K96" s="31" t="s">
        <v>6</v>
      </c>
      <c r="L96" s="32"/>
      <c r="M96" s="32"/>
      <c r="N96" s="33"/>
      <c r="O96" s="32"/>
      <c r="P96" s="32"/>
    </row>
    <row r="97" spans="1:16" ht="12.75">
      <c r="A97" s="9">
        <v>95</v>
      </c>
      <c r="B97" s="9">
        <v>1</v>
      </c>
      <c r="C97" s="10">
        <v>0.87</v>
      </c>
      <c r="D97" s="10">
        <v>0.8</v>
      </c>
      <c r="E97" s="10">
        <v>-0.55</v>
      </c>
      <c r="F97" s="10">
        <v>-0.13</v>
      </c>
      <c r="G97" s="11">
        <v>13.26</v>
      </c>
      <c r="H97" s="31">
        <v>6862.99</v>
      </c>
      <c r="I97" s="31">
        <v>978.85</v>
      </c>
      <c r="J97" s="31">
        <v>235.51</v>
      </c>
      <c r="K97" s="31">
        <v>293.61</v>
      </c>
      <c r="L97" s="32">
        <v>798.471</v>
      </c>
      <c r="M97" s="32">
        <v>969.3876742857144</v>
      </c>
      <c r="N97" s="33">
        <f t="shared" si="3"/>
        <v>774.0279456745886</v>
      </c>
      <c r="O97" s="32">
        <f t="shared" si="4"/>
        <v>4049.856619960303</v>
      </c>
      <c r="P97" s="32">
        <f t="shared" si="5"/>
        <v>2813.133380039697</v>
      </c>
    </row>
    <row r="98" spans="1:16" ht="12.75">
      <c r="A98" s="9">
        <v>96</v>
      </c>
      <c r="B98" s="9">
        <v>4</v>
      </c>
      <c r="C98" s="10">
        <v>1.5</v>
      </c>
      <c r="D98" s="10">
        <v>1.72</v>
      </c>
      <c r="E98" s="10">
        <v>0.56</v>
      </c>
      <c r="F98" s="10">
        <v>1.83</v>
      </c>
      <c r="G98" s="11">
        <v>13.04</v>
      </c>
      <c r="H98" s="31">
        <v>5219.49</v>
      </c>
      <c r="I98" s="31">
        <v>664.4</v>
      </c>
      <c r="J98" s="31">
        <v>107.3</v>
      </c>
      <c r="K98" s="31">
        <v>88.12</v>
      </c>
      <c r="L98" s="32">
        <v>330.471985</v>
      </c>
      <c r="M98" s="32">
        <v>664.1720788235293</v>
      </c>
      <c r="N98" s="33">
        <f t="shared" si="3"/>
        <v>219.49026527038822</v>
      </c>
      <c r="O98" s="32">
        <f t="shared" si="4"/>
        <v>2073.9543290939173</v>
      </c>
      <c r="P98" s="32">
        <f t="shared" si="5"/>
        <v>3145.5356709060825</v>
      </c>
    </row>
    <row r="99" spans="1:16" ht="12.75">
      <c r="A99" s="9">
        <v>97</v>
      </c>
      <c r="B99" s="9">
        <v>3</v>
      </c>
      <c r="C99" s="10">
        <v>1.02</v>
      </c>
      <c r="D99" s="10">
        <v>1.07</v>
      </c>
      <c r="E99" s="10">
        <v>0.31</v>
      </c>
      <c r="F99" s="10">
        <v>-0.07</v>
      </c>
      <c r="G99" s="11">
        <v>14.15</v>
      </c>
      <c r="H99" s="31">
        <v>5393.77</v>
      </c>
      <c r="I99" s="31">
        <v>840.01</v>
      </c>
      <c r="J99" s="31">
        <v>173.7</v>
      </c>
      <c r="K99" s="31">
        <v>187.66</v>
      </c>
      <c r="L99" s="32">
        <v>601.2110225000001</v>
      </c>
      <c r="M99" s="32">
        <v>673.5186964705882</v>
      </c>
      <c r="N99" s="33">
        <f t="shared" si="3"/>
        <v>404.92686417794954</v>
      </c>
      <c r="O99" s="32">
        <f t="shared" si="4"/>
        <v>2881.026583148538</v>
      </c>
      <c r="P99" s="32">
        <f t="shared" si="5"/>
        <v>2512.7434168514624</v>
      </c>
    </row>
    <row r="100" spans="1:16" ht="12.75">
      <c r="A100" s="9">
        <v>98</v>
      </c>
      <c r="B100" s="9">
        <v>1</v>
      </c>
      <c r="C100" s="10">
        <v>0.88</v>
      </c>
      <c r="D100" s="10">
        <v>1.03</v>
      </c>
      <c r="E100" s="10">
        <v>-0.11</v>
      </c>
      <c r="F100" s="10">
        <v>0.39</v>
      </c>
      <c r="G100" s="11">
        <v>13.01</v>
      </c>
      <c r="H100" s="31">
        <v>6979.97</v>
      </c>
      <c r="I100" s="31">
        <v>943.6</v>
      </c>
      <c r="J100" s="31">
        <v>213.27</v>
      </c>
      <c r="K100" s="31">
        <v>176.12</v>
      </c>
      <c r="L100" s="32">
        <v>701.0775771428571</v>
      </c>
      <c r="M100" s="32">
        <v>865.8710905263158</v>
      </c>
      <c r="N100" s="33">
        <f t="shared" si="3"/>
        <v>607.0428062642329</v>
      </c>
      <c r="O100" s="32">
        <f t="shared" si="4"/>
        <v>3506.981473933406</v>
      </c>
      <c r="P100" s="32">
        <f t="shared" si="5"/>
        <v>3472.988526066594</v>
      </c>
    </row>
    <row r="101" spans="1:16" ht="12.75">
      <c r="A101" s="9">
        <v>99</v>
      </c>
      <c r="B101" s="9">
        <v>3</v>
      </c>
      <c r="C101" s="10">
        <v>1.09</v>
      </c>
      <c r="D101" s="10">
        <v>1.04</v>
      </c>
      <c r="E101" s="10">
        <v>-0.66</v>
      </c>
      <c r="F101" s="10">
        <v>-1.07</v>
      </c>
      <c r="G101" s="11">
        <v>12.16</v>
      </c>
      <c r="H101" s="31">
        <v>6371.53</v>
      </c>
      <c r="I101" s="31">
        <v>1008.2</v>
      </c>
      <c r="J101" s="31">
        <v>160.01</v>
      </c>
      <c r="K101" s="31">
        <v>183.07</v>
      </c>
      <c r="L101" s="32">
        <v>595.73605</v>
      </c>
      <c r="M101" s="32">
        <v>846.969402857143</v>
      </c>
      <c r="N101" s="33">
        <f t="shared" si="3"/>
        <v>504.5702065289731</v>
      </c>
      <c r="O101" s="32">
        <f t="shared" si="4"/>
        <v>3298.555659386116</v>
      </c>
      <c r="P101" s="32">
        <f t="shared" si="5"/>
        <v>3072.9743406138837</v>
      </c>
    </row>
    <row r="102" spans="1:16" ht="12.75">
      <c r="A102" s="9">
        <v>100</v>
      </c>
      <c r="B102" s="9">
        <v>1</v>
      </c>
      <c r="C102" s="10">
        <v>1</v>
      </c>
      <c r="D102" s="10">
        <v>1.03</v>
      </c>
      <c r="E102" s="10">
        <v>0.25</v>
      </c>
      <c r="F102" s="10">
        <v>-0.85</v>
      </c>
      <c r="G102" s="11">
        <v>13.4</v>
      </c>
      <c r="H102" s="31">
        <v>7802.61</v>
      </c>
      <c r="I102" s="31">
        <v>1046.58</v>
      </c>
      <c r="J102" s="31">
        <v>235.92</v>
      </c>
      <c r="K102" s="31">
        <v>243.91</v>
      </c>
      <c r="L102" s="32">
        <v>939.982847142857</v>
      </c>
      <c r="M102" s="32">
        <v>1204.683025909091</v>
      </c>
      <c r="N102" s="33">
        <f t="shared" si="3"/>
        <v>1132.3813805986995</v>
      </c>
      <c r="O102" s="32">
        <f t="shared" si="4"/>
        <v>4803.4572536506475</v>
      </c>
      <c r="P102" s="32">
        <f t="shared" si="5"/>
        <v>2999.152746349352</v>
      </c>
    </row>
    <row r="103" spans="1:16" ht="12.75">
      <c r="A103" s="9">
        <v>101</v>
      </c>
      <c r="B103" s="9">
        <v>4</v>
      </c>
      <c r="C103" s="10">
        <v>1.19</v>
      </c>
      <c r="D103" s="10">
        <v>1.04</v>
      </c>
      <c r="E103" s="10">
        <v>-0.35</v>
      </c>
      <c r="F103" s="10">
        <v>-0.48</v>
      </c>
      <c r="G103" s="11">
        <v>9.55</v>
      </c>
      <c r="H103" s="31">
        <v>4587.79</v>
      </c>
      <c r="I103" s="31">
        <v>700.35</v>
      </c>
      <c r="J103" s="31">
        <v>86.54</v>
      </c>
      <c r="K103" s="31">
        <v>83.15</v>
      </c>
      <c r="L103" s="32">
        <v>389.58453000000003</v>
      </c>
      <c r="M103" s="32">
        <v>729.9498034782608</v>
      </c>
      <c r="N103" s="33">
        <f t="shared" si="3"/>
        <v>284.3771511116707</v>
      </c>
      <c r="O103" s="32">
        <f t="shared" si="4"/>
        <v>2273.9514845899316</v>
      </c>
      <c r="P103" s="32">
        <f t="shared" si="5"/>
        <v>2313.8385154100683</v>
      </c>
    </row>
    <row r="104" spans="1:16" ht="12.75">
      <c r="A104" s="9">
        <v>102</v>
      </c>
      <c r="B104" s="9">
        <v>3</v>
      </c>
      <c r="C104" s="10">
        <v>0.95</v>
      </c>
      <c r="D104" s="10">
        <v>0.92</v>
      </c>
      <c r="E104" s="10">
        <v>0.28</v>
      </c>
      <c r="F104" s="10">
        <v>-1.37</v>
      </c>
      <c r="G104" s="10">
        <v>10.34</v>
      </c>
      <c r="H104" s="31">
        <v>5312.32</v>
      </c>
      <c r="I104" s="31">
        <v>825.55</v>
      </c>
      <c r="J104" s="31">
        <v>170.95</v>
      </c>
      <c r="K104" s="31">
        <v>138.42</v>
      </c>
      <c r="L104" s="32">
        <v>659.2336499999999</v>
      </c>
      <c r="M104" s="32">
        <v>598.644</v>
      </c>
      <c r="N104" s="33">
        <f t="shared" si="3"/>
        <v>394.64626917059996</v>
      </c>
      <c r="O104" s="32">
        <f t="shared" si="4"/>
        <v>2787.4439191706</v>
      </c>
      <c r="P104" s="32">
        <f t="shared" si="5"/>
        <v>2524.8760808293996</v>
      </c>
    </row>
    <row r="105" spans="1:16" ht="12.75">
      <c r="A105" s="9">
        <v>103</v>
      </c>
      <c r="B105" s="9">
        <v>4</v>
      </c>
      <c r="C105" s="10">
        <v>1.23</v>
      </c>
      <c r="D105" s="10">
        <v>1.28</v>
      </c>
      <c r="E105" s="10">
        <v>-1.77</v>
      </c>
      <c r="F105" s="10">
        <v>-2.03</v>
      </c>
      <c r="G105" s="11">
        <v>13.58</v>
      </c>
      <c r="H105" s="31">
        <v>4495.07</v>
      </c>
      <c r="I105" s="31">
        <v>736.79</v>
      </c>
      <c r="J105" s="31">
        <v>111.92</v>
      </c>
      <c r="K105" s="31">
        <v>92.13</v>
      </c>
      <c r="L105" s="32">
        <v>301.68300999999997</v>
      </c>
      <c r="M105" s="32">
        <v>659.0237142857143</v>
      </c>
      <c r="N105" s="33">
        <f t="shared" si="3"/>
        <v>198.81625778709426</v>
      </c>
      <c r="O105" s="32">
        <f t="shared" si="4"/>
        <v>2100.3629820728083</v>
      </c>
      <c r="P105" s="32">
        <f t="shared" si="5"/>
        <v>2394.7070179271914</v>
      </c>
    </row>
    <row r="106" spans="1:16" ht="12.75">
      <c r="A106" s="9">
        <v>104</v>
      </c>
      <c r="B106" s="9">
        <v>2</v>
      </c>
      <c r="C106" s="10">
        <v>1.01</v>
      </c>
      <c r="D106" s="10">
        <v>0.99</v>
      </c>
      <c r="E106" s="10">
        <v>-0.11</v>
      </c>
      <c r="F106" s="10">
        <v>-0.27</v>
      </c>
      <c r="G106" s="11">
        <v>15.5</v>
      </c>
      <c r="H106" s="31">
        <v>6909.04</v>
      </c>
      <c r="I106" s="31">
        <v>940.32</v>
      </c>
      <c r="J106" s="31">
        <v>192.34</v>
      </c>
      <c r="K106" s="31">
        <v>238</v>
      </c>
      <c r="L106" s="32">
        <v>740.16164</v>
      </c>
      <c r="M106" s="32">
        <v>861.450744</v>
      </c>
      <c r="N106" s="33">
        <f t="shared" si="3"/>
        <v>637.6127954582603</v>
      </c>
      <c r="O106" s="32">
        <f t="shared" si="4"/>
        <v>3609.88517945826</v>
      </c>
      <c r="P106" s="32">
        <f t="shared" si="5"/>
        <v>3299.15482054174</v>
      </c>
    </row>
    <row r="107" spans="1:16" ht="12.75">
      <c r="A107" s="9">
        <v>105</v>
      </c>
      <c r="B107" s="9">
        <v>3</v>
      </c>
      <c r="C107" s="10">
        <v>0.77</v>
      </c>
      <c r="D107" s="10">
        <v>0.75</v>
      </c>
      <c r="E107" s="10">
        <v>0.37</v>
      </c>
      <c r="F107" s="10">
        <v>1.19</v>
      </c>
      <c r="G107" s="11">
        <v>8.1</v>
      </c>
      <c r="H107" s="31">
        <v>4444.59</v>
      </c>
      <c r="I107" s="31">
        <v>685.75</v>
      </c>
      <c r="J107" s="31">
        <v>109.07</v>
      </c>
      <c r="K107" s="31">
        <v>100.62</v>
      </c>
      <c r="L107" s="32">
        <v>509.040675</v>
      </c>
      <c r="M107" s="32">
        <v>403.8629606250001</v>
      </c>
      <c r="N107" s="33">
        <f t="shared" si="3"/>
        <v>205.58267408404848</v>
      </c>
      <c r="O107" s="32">
        <f t="shared" si="4"/>
        <v>2013.9263097090486</v>
      </c>
      <c r="P107" s="32">
        <f t="shared" si="5"/>
        <v>2430.6636902909513</v>
      </c>
    </row>
    <row r="108" spans="1:16" ht="12.75">
      <c r="A108" s="9">
        <v>106</v>
      </c>
      <c r="B108" s="9">
        <v>1</v>
      </c>
      <c r="C108" s="10">
        <v>0.91</v>
      </c>
      <c r="D108" s="10">
        <v>0.91</v>
      </c>
      <c r="E108" s="10">
        <v>-0.52</v>
      </c>
      <c r="F108" s="10">
        <v>-1.56</v>
      </c>
      <c r="G108" s="11">
        <v>13.66</v>
      </c>
      <c r="H108" s="31">
        <v>6221.79</v>
      </c>
      <c r="I108" s="31">
        <v>962.46</v>
      </c>
      <c r="J108" s="31">
        <v>197.96</v>
      </c>
      <c r="K108" s="31">
        <v>182.95</v>
      </c>
      <c r="L108" s="32">
        <v>599.469557142857</v>
      </c>
      <c r="M108" s="32">
        <v>690.9949995000001</v>
      </c>
      <c r="N108" s="33">
        <f t="shared" si="3"/>
        <v>414.2304663381937</v>
      </c>
      <c r="O108" s="32">
        <f t="shared" si="4"/>
        <v>3048.065022981051</v>
      </c>
      <c r="P108" s="32">
        <f t="shared" si="5"/>
        <v>3173.724977018949</v>
      </c>
    </row>
    <row r="109" spans="1:16" ht="12.75">
      <c r="A109" s="9">
        <v>107</v>
      </c>
      <c r="B109" s="9">
        <v>1</v>
      </c>
      <c r="C109" s="10">
        <v>0.65</v>
      </c>
      <c r="D109" s="10">
        <v>0.68</v>
      </c>
      <c r="E109" s="10">
        <v>0.09</v>
      </c>
      <c r="F109" s="10">
        <v>0.37</v>
      </c>
      <c r="G109" s="11">
        <v>11.95</v>
      </c>
      <c r="H109" s="31">
        <v>6090.11</v>
      </c>
      <c r="I109" s="31">
        <v>873.02</v>
      </c>
      <c r="J109" s="31">
        <v>221.79</v>
      </c>
      <c r="K109" s="31">
        <v>180.98</v>
      </c>
      <c r="L109" s="32">
        <v>623.6053633333335</v>
      </c>
      <c r="M109" s="32">
        <v>879.2429318181819</v>
      </c>
      <c r="N109" s="33">
        <f t="shared" si="3"/>
        <v>548.3006079547426</v>
      </c>
      <c r="O109" s="32">
        <f t="shared" si="4"/>
        <v>3326.938903106258</v>
      </c>
      <c r="P109" s="32">
        <f t="shared" si="5"/>
        <v>2763.171096893742</v>
      </c>
    </row>
    <row r="110" spans="1:16" ht="12.75">
      <c r="A110" s="9">
        <v>108</v>
      </c>
      <c r="B110" s="9">
        <v>1</v>
      </c>
      <c r="C110" s="10">
        <v>0.78</v>
      </c>
      <c r="D110" s="10">
        <v>0.79</v>
      </c>
      <c r="E110" s="10">
        <v>-0.51</v>
      </c>
      <c r="F110" s="10">
        <v>-0.62</v>
      </c>
      <c r="G110" s="11">
        <v>13.18</v>
      </c>
      <c r="H110" s="31">
        <v>6529.6</v>
      </c>
      <c r="I110" s="31">
        <v>870.82</v>
      </c>
      <c r="J110" s="31">
        <v>255.78</v>
      </c>
      <c r="K110" s="31">
        <v>217.9</v>
      </c>
      <c r="L110" s="32">
        <v>711.6234037500001</v>
      </c>
      <c r="M110" s="32">
        <v>1151.5885333333335</v>
      </c>
      <c r="N110" s="33">
        <f t="shared" si="3"/>
        <v>819.4973518101373</v>
      </c>
      <c r="O110" s="32">
        <f t="shared" si="4"/>
        <v>4027.2092888934712</v>
      </c>
      <c r="P110" s="32">
        <f t="shared" si="5"/>
        <v>2502.390711106529</v>
      </c>
    </row>
    <row r="111" spans="1:16" ht="12.75">
      <c r="A111" s="9">
        <v>109</v>
      </c>
      <c r="B111" s="9">
        <v>1</v>
      </c>
      <c r="C111" s="10">
        <v>0.55</v>
      </c>
      <c r="D111" s="10">
        <v>0.58</v>
      </c>
      <c r="E111" s="10">
        <v>-0.96</v>
      </c>
      <c r="F111" s="10">
        <v>-0.31</v>
      </c>
      <c r="G111" s="11">
        <v>13.18</v>
      </c>
      <c r="H111" s="31">
        <v>6834.1</v>
      </c>
      <c r="I111" s="31">
        <v>757.23</v>
      </c>
      <c r="J111" s="31">
        <v>230.23</v>
      </c>
      <c r="K111" s="31">
        <v>248.05</v>
      </c>
      <c r="L111" s="32">
        <v>789.2386666666667</v>
      </c>
      <c r="M111" s="32">
        <v>1017.2499449999998</v>
      </c>
      <c r="N111" s="33">
        <f t="shared" si="3"/>
        <v>802.8529902585399</v>
      </c>
      <c r="O111" s="32">
        <f t="shared" si="4"/>
        <v>3844.8516019252065</v>
      </c>
      <c r="P111" s="32">
        <f t="shared" si="5"/>
        <v>2989.248398074794</v>
      </c>
    </row>
    <row r="112" spans="1:16" ht="12.75">
      <c r="A112" s="9">
        <v>110</v>
      </c>
      <c r="B112" s="9">
        <v>1</v>
      </c>
      <c r="C112" s="10">
        <v>0.95</v>
      </c>
      <c r="D112" s="10">
        <v>0.95</v>
      </c>
      <c r="E112" s="10">
        <v>-0.49</v>
      </c>
      <c r="F112" s="10">
        <v>1.12</v>
      </c>
      <c r="G112" s="11">
        <v>15.85</v>
      </c>
      <c r="H112" s="31">
        <v>6557.71</v>
      </c>
      <c r="I112" s="31">
        <v>1116.93</v>
      </c>
      <c r="J112" s="31">
        <v>197.14</v>
      </c>
      <c r="K112" s="31">
        <v>194.05</v>
      </c>
      <c r="L112" s="32">
        <v>1067.4720077777777</v>
      </c>
      <c r="M112" s="32">
        <v>792.7691178947371</v>
      </c>
      <c r="N112" s="33">
        <f t="shared" si="3"/>
        <v>846.2588419833128</v>
      </c>
      <c r="O112" s="32">
        <f t="shared" si="4"/>
        <v>4214.619967655828</v>
      </c>
      <c r="P112" s="32">
        <f t="shared" si="5"/>
        <v>2343.090032344172</v>
      </c>
    </row>
    <row r="113" spans="1:16" ht="12.75">
      <c r="A113" s="9">
        <v>111</v>
      </c>
      <c r="B113" s="9"/>
      <c r="C113" s="10"/>
      <c r="D113" s="10">
        <v>1.31</v>
      </c>
      <c r="E113" s="10"/>
      <c r="F113" s="10">
        <v>-0.69</v>
      </c>
      <c r="G113" s="11">
        <v>14.93</v>
      </c>
      <c r="H113" s="31">
        <v>5552.16</v>
      </c>
      <c r="I113" s="31">
        <v>721.2</v>
      </c>
      <c r="J113" s="31">
        <v>103.37</v>
      </c>
      <c r="K113" s="31">
        <v>87.93</v>
      </c>
      <c r="L113" s="32">
        <v>421.57018750000003</v>
      </c>
      <c r="M113" s="32">
        <v>731.1284438888888</v>
      </c>
      <c r="N113" s="33">
        <f t="shared" si="3"/>
        <v>308.22195517682206</v>
      </c>
      <c r="O113" s="32">
        <f t="shared" si="4"/>
        <v>2373.420586565711</v>
      </c>
      <c r="P113" s="32">
        <f t="shared" si="5"/>
        <v>3178.739413434289</v>
      </c>
    </row>
    <row r="114" spans="1:16" ht="12.75">
      <c r="A114" s="9">
        <v>112</v>
      </c>
      <c r="B114" s="9">
        <v>2</v>
      </c>
      <c r="C114" s="10">
        <v>1.13</v>
      </c>
      <c r="D114" s="10">
        <v>0.93</v>
      </c>
      <c r="E114" s="10">
        <v>0.3</v>
      </c>
      <c r="F114" s="10">
        <v>0.23</v>
      </c>
      <c r="G114" s="11">
        <v>14.7</v>
      </c>
      <c r="H114" s="31">
        <v>5796.14</v>
      </c>
      <c r="I114" s="31">
        <v>953.54</v>
      </c>
      <c r="J114" s="31">
        <v>213.59</v>
      </c>
      <c r="K114" s="31">
        <v>216.52</v>
      </c>
      <c r="L114" s="32">
        <v>790.40052</v>
      </c>
      <c r="M114" s="32">
        <v>739.356625</v>
      </c>
      <c r="N114" s="33">
        <f t="shared" si="3"/>
        <v>584.387860865445</v>
      </c>
      <c r="O114" s="32">
        <f t="shared" si="4"/>
        <v>3497.7950058654446</v>
      </c>
      <c r="P114" s="32">
        <f t="shared" si="5"/>
        <v>2298.3449941345557</v>
      </c>
    </row>
    <row r="115" spans="1:16" ht="12.75">
      <c r="A115" s="9">
        <v>113</v>
      </c>
      <c r="B115" s="9">
        <v>3</v>
      </c>
      <c r="C115" s="10">
        <v>0.95</v>
      </c>
      <c r="D115" s="10">
        <v>0.92</v>
      </c>
      <c r="E115" s="10">
        <v>-1.05</v>
      </c>
      <c r="F115" s="10">
        <v>-2.16</v>
      </c>
      <c r="G115" s="11">
        <v>11.71</v>
      </c>
      <c r="H115" s="31">
        <v>4857.66</v>
      </c>
      <c r="I115" s="31">
        <v>820.02</v>
      </c>
      <c r="J115" s="31">
        <v>165.89</v>
      </c>
      <c r="K115" s="31">
        <v>116.17</v>
      </c>
      <c r="L115" s="32">
        <v>420.376408</v>
      </c>
      <c r="M115" s="32">
        <v>592.15292</v>
      </c>
      <c r="N115" s="33">
        <f t="shared" si="3"/>
        <v>248.92711749631138</v>
      </c>
      <c r="O115" s="32">
        <f t="shared" si="4"/>
        <v>2363.5364454963114</v>
      </c>
      <c r="P115" s="32">
        <f t="shared" si="5"/>
        <v>2494.1235545036884</v>
      </c>
    </row>
    <row r="116" spans="1:16" ht="12.75">
      <c r="A116" s="9">
        <v>114</v>
      </c>
      <c r="B116" s="9">
        <v>4</v>
      </c>
      <c r="C116" s="10">
        <v>0.89</v>
      </c>
      <c r="D116" s="10">
        <v>0.85</v>
      </c>
      <c r="E116" s="10">
        <v>-1.36</v>
      </c>
      <c r="F116" s="10">
        <v>-1.08</v>
      </c>
      <c r="G116" s="11">
        <v>8.8</v>
      </c>
      <c r="H116" s="31">
        <v>4665.97</v>
      </c>
      <c r="I116" s="31">
        <v>730.51</v>
      </c>
      <c r="J116" s="31">
        <v>148.99</v>
      </c>
      <c r="K116" s="31">
        <v>134.67</v>
      </c>
      <c r="L116" s="32">
        <v>414.3917166666667</v>
      </c>
      <c r="M116" s="32">
        <v>593.646171</v>
      </c>
      <c r="N116" s="33">
        <f t="shared" si="3"/>
        <v>246.00205589328357</v>
      </c>
      <c r="O116" s="32">
        <f t="shared" si="4"/>
        <v>2268.2099435599503</v>
      </c>
      <c r="P116" s="32">
        <f t="shared" si="5"/>
        <v>2397.76005644005</v>
      </c>
    </row>
    <row r="117" spans="1:16" ht="12.75">
      <c r="A117" s="9">
        <v>115</v>
      </c>
      <c r="B117" s="9">
        <v>1</v>
      </c>
      <c r="C117" s="10">
        <v>1.1</v>
      </c>
      <c r="D117" s="10">
        <v>1.06</v>
      </c>
      <c r="E117" s="10">
        <v>0.84</v>
      </c>
      <c r="F117" s="10">
        <v>0.05</v>
      </c>
      <c r="G117" s="11">
        <v>13.88</v>
      </c>
      <c r="H117" s="31" t="s">
        <v>6</v>
      </c>
      <c r="I117" s="31" t="s">
        <v>6</v>
      </c>
      <c r="J117" s="31" t="s">
        <v>6</v>
      </c>
      <c r="K117" s="31" t="s">
        <v>6</v>
      </c>
      <c r="L117" s="32"/>
      <c r="M117" s="32"/>
      <c r="N117" s="33"/>
      <c r="O117" s="32"/>
      <c r="P117" s="32"/>
    </row>
    <row r="118" spans="1:16" ht="12.75">
      <c r="A118" s="9">
        <v>116</v>
      </c>
      <c r="B118" s="9">
        <v>2</v>
      </c>
      <c r="C118" s="10">
        <v>0.99</v>
      </c>
      <c r="D118" s="10">
        <v>0.95</v>
      </c>
      <c r="E118" s="10">
        <v>0.96</v>
      </c>
      <c r="F118" s="10">
        <v>0.48</v>
      </c>
      <c r="G118" s="10">
        <v>14.41</v>
      </c>
      <c r="H118" s="31" t="s">
        <v>6</v>
      </c>
      <c r="I118" s="31" t="s">
        <v>6</v>
      </c>
      <c r="J118" s="31" t="s">
        <v>6</v>
      </c>
      <c r="K118" s="31" t="s">
        <v>6</v>
      </c>
      <c r="L118" s="32"/>
      <c r="M118" s="32"/>
      <c r="N118" s="33"/>
      <c r="O118" s="32"/>
      <c r="P118" s="32"/>
    </row>
    <row r="119" spans="1:16" ht="12.75">
      <c r="A119" s="9">
        <v>117</v>
      </c>
      <c r="B119" s="9">
        <v>1</v>
      </c>
      <c r="C119" s="10">
        <v>1.14</v>
      </c>
      <c r="D119" s="10">
        <v>1.12</v>
      </c>
      <c r="E119" s="10">
        <v>0.71</v>
      </c>
      <c r="F119" s="10">
        <v>0.09</v>
      </c>
      <c r="G119" s="11">
        <v>15.01</v>
      </c>
      <c r="H119" s="31">
        <v>6539.77</v>
      </c>
      <c r="I119" s="31">
        <v>1151.21</v>
      </c>
      <c r="J119" s="31">
        <v>229.44</v>
      </c>
      <c r="K119" s="31">
        <v>184.79</v>
      </c>
      <c r="L119" s="32">
        <v>856.2893028571428</v>
      </c>
      <c r="M119" s="32">
        <v>911.97195</v>
      </c>
      <c r="N119" s="33">
        <f t="shared" si="3"/>
        <v>780.9118252907691</v>
      </c>
      <c r="O119" s="32">
        <f t="shared" si="4"/>
        <v>4114.613078147912</v>
      </c>
      <c r="P119" s="32">
        <f t="shared" si="5"/>
        <v>2425.156921852088</v>
      </c>
    </row>
    <row r="120" spans="1:16" ht="12.75">
      <c r="A120" s="9">
        <v>118</v>
      </c>
      <c r="B120" s="9">
        <v>3</v>
      </c>
      <c r="C120" s="10">
        <v>0.92</v>
      </c>
      <c r="D120" s="10">
        <v>0.89</v>
      </c>
      <c r="E120" s="10">
        <v>-0.67</v>
      </c>
      <c r="F120" s="10">
        <v>1.08</v>
      </c>
      <c r="G120" s="11">
        <v>11</v>
      </c>
      <c r="H120" s="31">
        <v>5626.59</v>
      </c>
      <c r="I120" s="31">
        <v>786.77</v>
      </c>
      <c r="J120" s="31">
        <v>164.05</v>
      </c>
      <c r="K120" s="31">
        <v>130.12</v>
      </c>
      <c r="L120" s="32">
        <v>698.4645833333335</v>
      </c>
      <c r="M120" s="32">
        <v>596.0124512499999</v>
      </c>
      <c r="N120" s="33">
        <f t="shared" si="3"/>
        <v>416.2935884238099</v>
      </c>
      <c r="O120" s="32">
        <f t="shared" si="4"/>
        <v>2791.7106230071436</v>
      </c>
      <c r="P120" s="32">
        <f t="shared" si="5"/>
        <v>2834.8793769928566</v>
      </c>
    </row>
    <row r="121" spans="1:16" ht="12.75">
      <c r="A121" s="9">
        <v>119</v>
      </c>
      <c r="B121" s="9">
        <v>3</v>
      </c>
      <c r="C121" s="10">
        <v>1.14</v>
      </c>
      <c r="D121" s="10">
        <v>1.16</v>
      </c>
      <c r="E121" s="10">
        <v>0.63</v>
      </c>
      <c r="F121" s="10">
        <v>0.47</v>
      </c>
      <c r="G121" s="11">
        <v>9.93</v>
      </c>
      <c r="H121" s="31">
        <v>5566.84</v>
      </c>
      <c r="I121" s="31">
        <v>869.63</v>
      </c>
      <c r="J121" s="31">
        <v>123.05</v>
      </c>
      <c r="K121" s="31">
        <v>141.08</v>
      </c>
      <c r="L121" s="32">
        <v>522.5469885714286</v>
      </c>
      <c r="M121" s="32">
        <v>580.9032444444445</v>
      </c>
      <c r="N121" s="33">
        <f t="shared" si="3"/>
        <v>303.549241035817</v>
      </c>
      <c r="O121" s="32">
        <f t="shared" si="4"/>
        <v>2540.75947405169</v>
      </c>
      <c r="P121" s="32">
        <f t="shared" si="5"/>
        <v>3026.08052594831</v>
      </c>
    </row>
    <row r="122" spans="1:16" ht="12.75">
      <c r="A122" s="9">
        <v>120</v>
      </c>
      <c r="B122" s="9"/>
      <c r="C122" s="10"/>
      <c r="D122" s="10">
        <v>1.13</v>
      </c>
      <c r="E122" s="10"/>
      <c r="F122" s="10">
        <v>-1.73</v>
      </c>
      <c r="G122" s="11">
        <v>13.61</v>
      </c>
      <c r="H122" s="31">
        <v>4575.55</v>
      </c>
      <c r="I122" s="31">
        <v>623.93</v>
      </c>
      <c r="J122" s="31">
        <v>82.53</v>
      </c>
      <c r="K122" s="31">
        <v>48.78</v>
      </c>
      <c r="L122" s="32">
        <v>318.76782000000003</v>
      </c>
      <c r="M122" s="32">
        <v>599.84463</v>
      </c>
      <c r="N122" s="33">
        <f t="shared" si="3"/>
        <v>191.21116504380663</v>
      </c>
      <c r="O122" s="32">
        <f t="shared" si="4"/>
        <v>1865.0636150438065</v>
      </c>
      <c r="P122" s="32">
        <f t="shared" si="5"/>
        <v>2710.4863849561934</v>
      </c>
    </row>
    <row r="123" spans="1:16" ht="12.75">
      <c r="A123" s="9">
        <v>121</v>
      </c>
      <c r="B123" s="9">
        <v>4</v>
      </c>
      <c r="C123" s="10">
        <v>1.47</v>
      </c>
      <c r="D123" s="10">
        <v>1.45</v>
      </c>
      <c r="E123" s="10">
        <v>-0.04</v>
      </c>
      <c r="F123" s="10">
        <v>-0.02</v>
      </c>
      <c r="G123" s="10">
        <v>13.52</v>
      </c>
      <c r="H123" s="31" t="s">
        <v>6</v>
      </c>
      <c r="I123" s="31" t="s">
        <v>6</v>
      </c>
      <c r="J123" s="31" t="s">
        <v>6</v>
      </c>
      <c r="K123" s="31" t="s">
        <v>6</v>
      </c>
      <c r="L123" s="32"/>
      <c r="M123" s="32"/>
      <c r="N123" s="33"/>
      <c r="O123" s="32"/>
      <c r="P123" s="32"/>
    </row>
    <row r="124" spans="1:16" ht="12.75">
      <c r="A124" s="9">
        <v>122</v>
      </c>
      <c r="B124" s="9">
        <v>1</v>
      </c>
      <c r="C124" s="10">
        <v>1.25</v>
      </c>
      <c r="D124" s="10">
        <v>1.21</v>
      </c>
      <c r="E124" s="10">
        <v>-0.21</v>
      </c>
      <c r="F124" s="10">
        <v>-0.32</v>
      </c>
      <c r="G124" s="11">
        <v>14.26</v>
      </c>
      <c r="H124" s="31">
        <v>6152.88</v>
      </c>
      <c r="I124" s="31">
        <v>969.84</v>
      </c>
      <c r="J124" s="31">
        <v>227.15</v>
      </c>
      <c r="K124" s="31">
        <v>186.95</v>
      </c>
      <c r="L124" s="32">
        <v>651.5125400000001</v>
      </c>
      <c r="M124" s="32">
        <v>903.8308076190476</v>
      </c>
      <c r="N124" s="33">
        <f t="shared" si="3"/>
        <v>588.8571052021372</v>
      </c>
      <c r="O124" s="32">
        <f t="shared" si="4"/>
        <v>3528.140452821185</v>
      </c>
      <c r="P124" s="32">
        <f t="shared" si="5"/>
        <v>2624.739547178815</v>
      </c>
    </row>
    <row r="125" spans="1:16" ht="12.75">
      <c r="A125" s="9">
        <v>123</v>
      </c>
      <c r="B125" s="9">
        <v>1</v>
      </c>
      <c r="C125" s="10">
        <v>0.89</v>
      </c>
      <c r="D125" s="10">
        <v>0.94</v>
      </c>
      <c r="E125" s="10">
        <v>-0.34</v>
      </c>
      <c r="F125" s="10">
        <v>-0.02</v>
      </c>
      <c r="G125" s="11">
        <v>12.92</v>
      </c>
      <c r="H125" s="31">
        <v>6038.79</v>
      </c>
      <c r="I125" s="31">
        <v>715.03</v>
      </c>
      <c r="J125" s="31">
        <v>189.99</v>
      </c>
      <c r="K125" s="31">
        <v>190.35</v>
      </c>
      <c r="L125" s="32">
        <v>768.47746625</v>
      </c>
      <c r="M125" s="32">
        <v>946.5930690909091</v>
      </c>
      <c r="N125" s="33">
        <f t="shared" si="3"/>
        <v>727.4354433047931</v>
      </c>
      <c r="O125" s="32">
        <f t="shared" si="4"/>
        <v>3537.875978645702</v>
      </c>
      <c r="P125" s="32">
        <f t="shared" si="5"/>
        <v>2500.914021354298</v>
      </c>
    </row>
    <row r="126" spans="1:16" ht="12.75">
      <c r="A126" s="9">
        <v>124</v>
      </c>
      <c r="B126" s="9">
        <v>3</v>
      </c>
      <c r="C126" s="10">
        <v>0.98</v>
      </c>
      <c r="D126" s="10">
        <v>0.86</v>
      </c>
      <c r="E126" s="10">
        <v>-0.61</v>
      </c>
      <c r="F126" s="10">
        <v>-1.48</v>
      </c>
      <c r="G126" s="11">
        <v>7.74</v>
      </c>
      <c r="H126" s="31">
        <v>5116.87</v>
      </c>
      <c r="I126" s="31">
        <v>810.66</v>
      </c>
      <c r="J126" s="31">
        <v>156.63</v>
      </c>
      <c r="K126" s="31">
        <v>189.72</v>
      </c>
      <c r="L126" s="32">
        <v>667.26880625</v>
      </c>
      <c r="M126" s="32">
        <v>559.8057162499999</v>
      </c>
      <c r="N126" s="33">
        <f t="shared" si="3"/>
        <v>373.5408920140637</v>
      </c>
      <c r="O126" s="32">
        <f t="shared" si="4"/>
        <v>2757.6254145140633</v>
      </c>
      <c r="P126" s="32">
        <f t="shared" si="5"/>
        <v>2359.2445854859366</v>
      </c>
    </row>
    <row r="127" spans="1:16" ht="12.75">
      <c r="A127" s="9">
        <v>125</v>
      </c>
      <c r="B127" s="9">
        <v>3</v>
      </c>
      <c r="C127" s="10">
        <v>0.97</v>
      </c>
      <c r="D127" s="10">
        <v>1.07</v>
      </c>
      <c r="E127" s="10">
        <v>-0.14</v>
      </c>
      <c r="F127" s="10">
        <v>0.02</v>
      </c>
      <c r="G127" s="10">
        <v>13.19</v>
      </c>
      <c r="H127" s="31">
        <v>5480.89</v>
      </c>
      <c r="I127" s="31">
        <v>808.33</v>
      </c>
      <c r="J127" s="31">
        <v>174</v>
      </c>
      <c r="K127" s="31">
        <v>201.46</v>
      </c>
      <c r="L127" s="32">
        <v>651.3426</v>
      </c>
      <c r="M127" s="32">
        <v>518.9453225</v>
      </c>
      <c r="N127" s="33">
        <f t="shared" si="3"/>
        <v>338.0111956149885</v>
      </c>
      <c r="O127" s="32">
        <f t="shared" si="4"/>
        <v>2692.089118114988</v>
      </c>
      <c r="P127" s="32">
        <f t="shared" si="5"/>
        <v>2788.800881885012</v>
      </c>
    </row>
    <row r="128" spans="1:16" ht="12.75">
      <c r="A128" s="9">
        <v>126</v>
      </c>
      <c r="B128" s="9">
        <v>2</v>
      </c>
      <c r="C128" s="10">
        <v>1.25</v>
      </c>
      <c r="D128" s="10">
        <v>1.26</v>
      </c>
      <c r="E128" s="10">
        <v>-0.22</v>
      </c>
      <c r="F128" s="10">
        <v>-0.94</v>
      </c>
      <c r="G128" s="10">
        <v>11.96</v>
      </c>
      <c r="H128" s="31" t="s">
        <v>6</v>
      </c>
      <c r="I128" s="31" t="s">
        <v>6</v>
      </c>
      <c r="J128" s="31" t="s">
        <v>6</v>
      </c>
      <c r="K128" s="31" t="s">
        <v>6</v>
      </c>
      <c r="L128" s="32"/>
      <c r="M128" s="32"/>
      <c r="N128" s="33"/>
      <c r="O128" s="32"/>
      <c r="P128" s="32"/>
    </row>
    <row r="129" spans="1:16" ht="12.75">
      <c r="A129" s="9">
        <v>127</v>
      </c>
      <c r="B129" s="9">
        <v>3</v>
      </c>
      <c r="C129" s="10">
        <v>1.12</v>
      </c>
      <c r="D129" s="10">
        <v>0.83</v>
      </c>
      <c r="E129" s="10">
        <v>-0.2</v>
      </c>
      <c r="F129" s="10">
        <v>-1.38</v>
      </c>
      <c r="G129" s="11">
        <v>15.09</v>
      </c>
      <c r="H129" s="31">
        <v>4491.5</v>
      </c>
      <c r="I129" s="31">
        <v>897.47</v>
      </c>
      <c r="J129" s="31">
        <v>112.53</v>
      </c>
      <c r="K129" s="31">
        <v>122.48</v>
      </c>
      <c r="L129" s="32">
        <v>528.4923114285714</v>
      </c>
      <c r="M129" s="32">
        <v>381.7891686666668</v>
      </c>
      <c r="N129" s="33">
        <f t="shared" si="3"/>
        <v>201.77264022703943</v>
      </c>
      <c r="O129" s="32">
        <f t="shared" si="4"/>
        <v>2244.534120322278</v>
      </c>
      <c r="P129" s="32">
        <f t="shared" si="5"/>
        <v>2246.965879677722</v>
      </c>
    </row>
    <row r="130" spans="1:16" ht="13.5" thickBot="1">
      <c r="A130" s="9">
        <v>128</v>
      </c>
      <c r="B130" s="13">
        <v>3</v>
      </c>
      <c r="C130" s="14">
        <v>0.97</v>
      </c>
      <c r="D130" s="14">
        <v>0.76</v>
      </c>
      <c r="E130" s="14">
        <v>-0.06</v>
      </c>
      <c r="F130" s="14">
        <v>0.09</v>
      </c>
      <c r="G130" s="11">
        <v>13.93</v>
      </c>
      <c r="H130" s="34">
        <v>5355.02</v>
      </c>
      <c r="I130" s="34">
        <v>735.16</v>
      </c>
      <c r="J130" s="34">
        <v>152.88</v>
      </c>
      <c r="K130" s="34">
        <v>139</v>
      </c>
      <c r="L130" s="35">
        <v>486.55530000000005</v>
      </c>
      <c r="M130" s="35">
        <v>744.1295533333332</v>
      </c>
      <c r="N130" s="36">
        <f t="shared" si="3"/>
        <v>362.060178060966</v>
      </c>
      <c r="O130" s="35">
        <f t="shared" si="4"/>
        <v>2619.785031394299</v>
      </c>
      <c r="P130" s="35">
        <f t="shared" si="5"/>
        <v>2735.2349686057014</v>
      </c>
    </row>
    <row r="131" spans="1:16" ht="13.5" thickTop="1">
      <c r="A131" s="29" t="s">
        <v>15</v>
      </c>
      <c r="B131" s="15">
        <f aca="true" t="shared" si="6" ref="B131:P131">AVERAGE(B3:B130)</f>
        <v>2.134453781512605</v>
      </c>
      <c r="C131" s="15">
        <f t="shared" si="6"/>
        <v>0.9903361344537817</v>
      </c>
      <c r="D131" s="15">
        <f t="shared" si="6"/>
        <v>0.9844531250000007</v>
      </c>
      <c r="E131" s="15">
        <f>AVERAGE(E3:E130)</f>
        <v>-0.11798319327731085</v>
      </c>
      <c r="F131" s="15">
        <f>AVERAGE(F3:F130)</f>
        <v>-0.33164062500000024</v>
      </c>
      <c r="G131" s="15">
        <f>AVERAGE(G3:G130)</f>
        <v>12.8015625</v>
      </c>
      <c r="H131" s="37">
        <f t="shared" si="6"/>
        <v>6057.78057142857</v>
      </c>
      <c r="I131" s="37">
        <f t="shared" si="6"/>
        <v>867.232285714286</v>
      </c>
      <c r="J131" s="37">
        <f t="shared" si="6"/>
        <v>180.10095238095238</v>
      </c>
      <c r="K131" s="37">
        <f t="shared" si="6"/>
        <v>167.0491428571428</v>
      </c>
      <c r="L131" s="37">
        <f t="shared" si="6"/>
        <v>639.6660525635302</v>
      </c>
      <c r="M131" s="37">
        <f t="shared" si="6"/>
        <v>791.1266403208997</v>
      </c>
      <c r="N131" s="37">
        <f t="shared" si="6"/>
        <v>545.1222428480294</v>
      </c>
      <c r="O131" s="37">
        <f t="shared" si="6"/>
        <v>3190.2973166848387</v>
      </c>
      <c r="P131" s="37">
        <f t="shared" si="6"/>
        <v>2867.4832547437304</v>
      </c>
    </row>
    <row r="132" spans="1:16" ht="12.75">
      <c r="A132" s="30" t="s">
        <v>16</v>
      </c>
      <c r="B132" s="16">
        <f aca="true" t="shared" si="7" ref="B132:P132">STDEV(B3:B130)</f>
        <v>1.119354912195376</v>
      </c>
      <c r="C132" s="16">
        <f t="shared" si="7"/>
        <v>0.2045372320054631</v>
      </c>
      <c r="D132" s="16">
        <f t="shared" si="7"/>
        <v>0.20782264013801674</v>
      </c>
      <c r="E132" s="16">
        <f>STDEV(E3:E130)</f>
        <v>0.5898614888143883</v>
      </c>
      <c r="F132" s="16">
        <f>STDEV(F3:F130)</f>
        <v>0.7972875051671569</v>
      </c>
      <c r="G132" s="16">
        <f>STDEV(G3:G130)</f>
        <v>2.1653802333812355</v>
      </c>
      <c r="H132" s="38">
        <f t="shared" si="7"/>
        <v>1163.4117535200191</v>
      </c>
      <c r="I132" s="38">
        <f t="shared" si="7"/>
        <v>115.79397220309477</v>
      </c>
      <c r="J132" s="38">
        <f t="shared" si="7"/>
        <v>52.464616309174055</v>
      </c>
      <c r="K132" s="38">
        <f t="shared" si="7"/>
        <v>57.156493155504094</v>
      </c>
      <c r="L132" s="38">
        <f t="shared" si="7"/>
        <v>193.85797406394715</v>
      </c>
      <c r="M132" s="38">
        <f t="shared" si="7"/>
        <v>266.8335614609648</v>
      </c>
      <c r="N132" s="38">
        <f t="shared" si="7"/>
        <v>345.0159989763869</v>
      </c>
      <c r="O132" s="38">
        <f t="shared" si="7"/>
        <v>929.8360296370632</v>
      </c>
      <c r="P132" s="38">
        <f t="shared" si="7"/>
        <v>539.3558218176956</v>
      </c>
    </row>
    <row r="133" spans="1:16" ht="12.75">
      <c r="A133" s="30" t="s">
        <v>17</v>
      </c>
      <c r="B133" s="17">
        <f aca="true" t="shared" si="8" ref="B133:P133">COUNT(B3:B130)</f>
        <v>119</v>
      </c>
      <c r="C133" s="17">
        <f t="shared" si="8"/>
        <v>119</v>
      </c>
      <c r="D133" s="17">
        <f t="shared" si="8"/>
        <v>128</v>
      </c>
      <c r="E133" s="17">
        <f>COUNT(E3:E130)</f>
        <v>119</v>
      </c>
      <c r="F133" s="17">
        <f>COUNT(F3:F130)</f>
        <v>128</v>
      </c>
      <c r="G133" s="17">
        <f>COUNT(G3:G130)</f>
        <v>128</v>
      </c>
      <c r="H133" s="17">
        <f t="shared" si="8"/>
        <v>105</v>
      </c>
      <c r="I133" s="17">
        <f t="shared" si="8"/>
        <v>105</v>
      </c>
      <c r="J133" s="17">
        <f t="shared" si="8"/>
        <v>105</v>
      </c>
      <c r="K133" s="17">
        <f t="shared" si="8"/>
        <v>105</v>
      </c>
      <c r="L133" s="17">
        <f t="shared" si="8"/>
        <v>105</v>
      </c>
      <c r="M133" s="17">
        <f t="shared" si="8"/>
        <v>105</v>
      </c>
      <c r="N133" s="17">
        <f t="shared" si="8"/>
        <v>105</v>
      </c>
      <c r="O133" s="17">
        <f t="shared" si="8"/>
        <v>105</v>
      </c>
      <c r="P133" s="17">
        <f t="shared" si="8"/>
        <v>105</v>
      </c>
    </row>
    <row r="134" spans="1:16" ht="12.75">
      <c r="A134" s="30" t="s">
        <v>18</v>
      </c>
      <c r="B134" s="16">
        <f>B132/SQRT(B133)</f>
        <v>0.10261109656506467</v>
      </c>
      <c r="C134" s="16">
        <f>C132/SQRT(C133)</f>
        <v>0.018749897316571857</v>
      </c>
      <c r="D134" s="16">
        <f aca="true" t="shared" si="9" ref="D134:M134">D132/SQRT(D133)</f>
        <v>0.0183690997657104</v>
      </c>
      <c r="E134" s="16">
        <f>E132/SQRT(E133)</f>
        <v>0.05407251402509728</v>
      </c>
      <c r="F134" s="16">
        <f>F132/SQRT(F133)</f>
        <v>0.07047092518237515</v>
      </c>
      <c r="G134" s="16">
        <f>G132/SQRT(G133)</f>
        <v>0.19139438085889754</v>
      </c>
      <c r="H134" s="38">
        <f t="shared" si="9"/>
        <v>113.53736151293677</v>
      </c>
      <c r="I134" s="38">
        <f t="shared" si="9"/>
        <v>11.30033459200006</v>
      </c>
      <c r="J134" s="38">
        <f t="shared" si="9"/>
        <v>5.120022288333977</v>
      </c>
      <c r="K134" s="38">
        <f t="shared" si="9"/>
        <v>5.577902583993879</v>
      </c>
      <c r="L134" s="38">
        <f t="shared" si="9"/>
        <v>18.918601103066088</v>
      </c>
      <c r="M134" s="38">
        <f t="shared" si="9"/>
        <v>26.04028920948725</v>
      </c>
      <c r="N134" s="38">
        <f>N132/SQRT(N133)</f>
        <v>33.670113856946706</v>
      </c>
      <c r="O134" s="38">
        <f>O132/SQRT(O133)</f>
        <v>90.74270491529845</v>
      </c>
      <c r="P134" s="38">
        <f>P132/SQRT(P133)</f>
        <v>52.63573858571053</v>
      </c>
    </row>
  </sheetData>
  <mergeCells count="1">
    <mergeCell ref="A1:P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2012-03-02T16:16:00Z</dcterms:created>
  <dcterms:modified xsi:type="dcterms:W3CDTF">2012-04-06T15:24:28Z</dcterms:modified>
  <cp:category/>
  <cp:version/>
  <cp:contentType/>
  <cp:contentStatus/>
</cp:coreProperties>
</file>